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1"/>
  </bookViews>
  <sheets>
    <sheet name="металл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<sst xmlns="http://schemas.openxmlformats.org/spreadsheetml/2006/main" count="133" uniqueCount="59">
  <si>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</si>
  <si>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</si>
  <si>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</si>
  <si>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</si>
  <si>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</si>
  <si>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</si>
  <si>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</si>
  <si>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</si>
  <si>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</si>
  <si>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</si>
  <si>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</si>
  <si>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</si>
  <si>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</si>
  <si>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</si>
  <si>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</si>
  <si>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</si>
  <si>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</si>
  <si>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Начальник ПЭО:                                                    С.В.Марова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</si>
  <si>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</si>
  <si>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</si>
  <si>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</si>
  <si>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</si>
  <si>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</si>
  <si>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</si>
  <si>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</si>
  <si>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</si>
  <si>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>ООО "Комсервис" ХВС металл</t>
  </si>
  <si>
    <t xml:space="preserve">     стоимости работ по установке общедомовых приборов учета (металл)</t>
  </si>
  <si>
    <t>слес-сант 2 час х 47,91 х 130%</t>
  </si>
  <si>
    <t>эл.газосв 2 час х 47,91 х 150%</t>
  </si>
  <si>
    <t>Материалы ХВС:</t>
  </si>
  <si>
    <t>Стоимость на  1 м2</t>
  </si>
  <si>
    <t>м2</t>
  </si>
  <si>
    <t>Директор ООО "Комсервис-Мелехово"</t>
  </si>
  <si>
    <t>С.Б. Сутягин</t>
  </si>
  <si>
    <t xml:space="preserve">                                          ООО "Комсерви-Мелехово" </t>
  </si>
  <si>
    <t>Материалы ГВС:</t>
  </si>
  <si>
    <t>ООО "Комсервис-Мелехово" ГВСметалл</t>
  </si>
  <si>
    <t>слес-сант 4 час х 47,91 х 130%</t>
  </si>
  <si>
    <t>эл.газосв 4 час х 47,91 х 150%</t>
  </si>
  <si>
    <t>шт</t>
  </si>
  <si>
    <t>Стоимость на 1 м2</t>
  </si>
  <si>
    <t xml:space="preserve">                          пос. Мелехово  ул.Юбилейная  дом № 5</t>
  </si>
  <si>
    <t>слес-сант 2час х 47,91 х 130%</t>
  </si>
  <si>
    <t>эл.газосв 2час х 47,91 х 150%</t>
  </si>
  <si>
    <t>счетчик 25 № 016277</t>
  </si>
  <si>
    <t>фильтр 25</t>
  </si>
  <si>
    <t>переход 1 1/2х1 нр-нр</t>
  </si>
  <si>
    <t xml:space="preserve">кран шаров. Г-ш 25 </t>
  </si>
  <si>
    <t>муфта комб. 32х1" вр</t>
  </si>
  <si>
    <t>уголок 49г. 1"</t>
  </si>
  <si>
    <t xml:space="preserve">бочонок 1" </t>
  </si>
  <si>
    <t>уголок рр 32</t>
  </si>
  <si>
    <t>переход 2"х1" вр-вр</t>
  </si>
  <si>
    <t>муфта комб. 32х1" нр</t>
  </si>
  <si>
    <t>фильтр ДУ 32</t>
  </si>
  <si>
    <t>Общая площадь</t>
  </si>
  <si>
    <t xml:space="preserve">                     пос. Мелехово улица Юбилейная дом №5</t>
  </si>
  <si>
    <t xml:space="preserve">                     пос. Мелехово улица Юбилейная дом №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</si>
</sst>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_р_._-;\-* #,##0.0_р_._-;_-* &quot;-&quot;??_р_._-;_-@_-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3" fontId="0" fillId="0" borderId="12" xfId="18" applyNumberFormat="1" applyBorder="1" applyAlignment="1">
      <alignment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workbookViewId="0" topLeftCell="A1">
      <selection activeCell="I51" sqref="I51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42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  <c r="H17" s="70" t="s">
        <v>25</v>
      </c>
      <c r="I17" s="71"/>
    </row>
    <row r="18" spans="2:9" ht="65.25" customHeight="1" thickBot="1">
      <c r="B18" s="69"/>
      <c r="C18" s="69"/>
      <c r="D18" s="69"/>
      <c r="E18" s="69"/>
      <c r="F18" s="69"/>
      <c r="G18" s="69"/>
      <c r="H18" s="3" t="s">
        <v>26</v>
      </c>
      <c r="I18" s="3" t="s">
        <v>37</v>
      </c>
    </row>
    <row r="19" spans="2:9" ht="12.75">
      <c r="B19" s="4"/>
      <c r="C19" s="8"/>
      <c r="D19" s="17"/>
      <c r="E19" s="25"/>
      <c r="F19" s="17"/>
      <c r="G19" s="25"/>
      <c r="H19" s="50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459.94</v>
      </c>
      <c r="H20" s="51">
        <f>H21+H22</f>
        <v>459.94</v>
      </c>
      <c r="I20" s="42">
        <f>I21+I22</f>
        <v>0</v>
      </c>
    </row>
    <row r="21" spans="2:9" ht="12.75">
      <c r="B21" s="5"/>
      <c r="C21" s="11" t="s">
        <v>43</v>
      </c>
      <c r="D21" s="19"/>
      <c r="E21" s="27"/>
      <c r="F21" s="38"/>
      <c r="G21" s="27">
        <v>220.39</v>
      </c>
      <c r="H21" s="52">
        <v>220.39</v>
      </c>
      <c r="I21" s="43">
        <f>G21-H21</f>
        <v>0</v>
      </c>
    </row>
    <row r="22" spans="2:9" ht="12.75">
      <c r="B22" s="5"/>
      <c r="C22" s="11" t="s">
        <v>44</v>
      </c>
      <c r="D22" s="19"/>
      <c r="E22" s="27"/>
      <c r="F22" s="38"/>
      <c r="G22" s="27">
        <v>239.55</v>
      </c>
      <c r="H22" s="52">
        <v>239.55</v>
      </c>
      <c r="I22" s="43">
        <f>G22-H22</f>
        <v>0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138.90188</v>
      </c>
      <c r="H23" s="53">
        <f>H20*E23/100</f>
        <v>138.90188</v>
      </c>
      <c r="I23" s="44">
        <f>I20*E23/100</f>
        <v>0</v>
      </c>
    </row>
    <row r="24" spans="2:9" ht="12.75">
      <c r="B24" s="5"/>
      <c r="C24" s="10"/>
      <c r="D24" s="20"/>
      <c r="E24" s="26"/>
      <c r="F24" s="37"/>
      <c r="G24" s="28"/>
      <c r="H24" s="53"/>
      <c r="I24" s="44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135.038384</v>
      </c>
      <c r="H25" s="53">
        <f>H20*E25/100</f>
        <v>135.038384</v>
      </c>
      <c r="I25" s="44">
        <f>I20*E25/100</f>
        <v>0</v>
      </c>
    </row>
    <row r="26" spans="2:9" ht="12.75">
      <c r="B26" s="5"/>
      <c r="C26" s="10"/>
      <c r="D26" s="20"/>
      <c r="E26" s="26"/>
      <c r="F26" s="37"/>
      <c r="G26" s="28"/>
      <c r="H26" s="53"/>
      <c r="I26" s="44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350.428286</v>
      </c>
      <c r="H27" s="53">
        <f>H20*E27/100</f>
        <v>350.428286</v>
      </c>
      <c r="I27" s="44">
        <f>I20*E27/100</f>
        <v>0</v>
      </c>
    </row>
    <row r="28" spans="2:9" ht="12.75">
      <c r="B28" s="5"/>
      <c r="C28" s="10"/>
      <c r="D28" s="20"/>
      <c r="E28" s="26"/>
      <c r="F28" s="37"/>
      <c r="G28" s="28"/>
      <c r="H28" s="53"/>
      <c r="I28" s="44"/>
    </row>
    <row r="29" spans="2:9" ht="12.75">
      <c r="B29" s="5">
        <v>5</v>
      </c>
      <c r="C29" s="12" t="s">
        <v>22</v>
      </c>
      <c r="D29" s="20"/>
      <c r="E29" s="28"/>
      <c r="F29" s="37"/>
      <c r="G29" s="33">
        <f>G30+G31</f>
        <v>3556.12</v>
      </c>
      <c r="H29" s="53"/>
      <c r="I29" s="44"/>
    </row>
    <row r="30" spans="2:9" ht="12.75">
      <c r="B30" s="5"/>
      <c r="C30" s="11" t="s">
        <v>23</v>
      </c>
      <c r="D30" s="19"/>
      <c r="E30" s="27"/>
      <c r="F30" s="38"/>
      <c r="G30" s="34">
        <v>3556.12</v>
      </c>
      <c r="H30" s="53">
        <f>G30</f>
        <v>3556.12</v>
      </c>
      <c r="I30" s="44"/>
    </row>
    <row r="31" spans="2:9" ht="12.75">
      <c r="B31" s="5"/>
      <c r="C31" s="11" t="s">
        <v>24</v>
      </c>
      <c r="D31" s="19"/>
      <c r="E31" s="27"/>
      <c r="F31" s="38"/>
      <c r="G31" s="34">
        <v>0</v>
      </c>
      <c r="H31" s="53"/>
      <c r="I31" s="44">
        <v>0</v>
      </c>
    </row>
    <row r="32" spans="2:9" ht="12.75">
      <c r="B32" s="5"/>
      <c r="C32" s="12"/>
      <c r="D32" s="20"/>
      <c r="E32" s="28"/>
      <c r="F32" s="37"/>
      <c r="G32" s="33"/>
      <c r="H32" s="53"/>
      <c r="I32" s="44"/>
    </row>
    <row r="33" spans="2:9" ht="12.75">
      <c r="B33" s="5"/>
      <c r="C33" s="10"/>
      <c r="D33" s="20"/>
      <c r="E33" s="26"/>
      <c r="F33" s="37"/>
      <c r="G33" s="28"/>
      <c r="H33" s="53"/>
      <c r="I33" s="44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4640.42855</v>
      </c>
      <c r="H34" s="54">
        <f>H20+H23+H25+H27+H29+H30</f>
        <v>4640.42855</v>
      </c>
      <c r="I34" s="45">
        <f>I20+I23+I25+I27+I29+I31</f>
        <v>0</v>
      </c>
    </row>
    <row r="35" spans="2:9" ht="12.75">
      <c r="B35" s="5"/>
      <c r="C35" s="10"/>
      <c r="D35" s="20"/>
      <c r="E35" s="26"/>
      <c r="F35" s="37"/>
      <c r="G35" s="28"/>
      <c r="H35" s="55"/>
      <c r="I35" s="46"/>
    </row>
    <row r="36" spans="2:9" ht="12.75">
      <c r="B36" s="5">
        <v>6</v>
      </c>
      <c r="C36" s="10" t="s">
        <v>15</v>
      </c>
      <c r="D36" s="20" t="s">
        <v>11</v>
      </c>
      <c r="E36" s="64">
        <v>5</v>
      </c>
      <c r="F36" s="37"/>
      <c r="G36" s="33">
        <f>G34*E36/100</f>
        <v>232.0214275</v>
      </c>
      <c r="H36" s="54">
        <f>H34*E36/100</f>
        <v>232.0214275</v>
      </c>
      <c r="I36" s="45">
        <f>I34*E36/100</f>
        <v>0</v>
      </c>
    </row>
    <row r="37" spans="2:9" ht="12.75">
      <c r="B37" s="5"/>
      <c r="C37" s="10"/>
      <c r="D37" s="20"/>
      <c r="E37" s="26"/>
      <c r="F37" s="37"/>
      <c r="G37" s="28"/>
      <c r="H37" s="55"/>
      <c r="I37" s="46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4872.4499774999995</v>
      </c>
      <c r="H38" s="54">
        <f>H36+H34</f>
        <v>4872.4499774999995</v>
      </c>
      <c r="I38" s="45">
        <f>I36+I34</f>
        <v>0</v>
      </c>
    </row>
    <row r="39" spans="2:9" ht="12.75">
      <c r="B39" s="5"/>
      <c r="C39" s="10"/>
      <c r="D39" s="20"/>
      <c r="E39" s="26"/>
      <c r="F39" s="37"/>
      <c r="G39" s="28"/>
      <c r="H39" s="53"/>
      <c r="I39" s="44"/>
    </row>
    <row r="40" spans="2:9" ht="12.75">
      <c r="B40" s="5"/>
      <c r="C40" s="10"/>
      <c r="D40" s="20"/>
      <c r="E40" s="26"/>
      <c r="F40" s="37"/>
      <c r="G40" s="33"/>
      <c r="H40" s="53"/>
      <c r="I40" s="44"/>
    </row>
    <row r="41" spans="2:9" ht="13.5" thickBot="1">
      <c r="B41" s="6"/>
      <c r="C41" s="13"/>
      <c r="D41" s="21"/>
      <c r="E41" s="29"/>
      <c r="F41" s="39"/>
      <c r="G41" s="29"/>
      <c r="H41" s="53"/>
      <c r="I41" s="44"/>
    </row>
    <row r="42" spans="2:10" ht="13.5" thickBot="1">
      <c r="B42" s="7"/>
      <c r="C42" s="14" t="s">
        <v>21</v>
      </c>
      <c r="D42" s="22" t="s">
        <v>9</v>
      </c>
      <c r="E42" s="30"/>
      <c r="F42" s="40"/>
      <c r="G42" s="35">
        <f>G40+G38</f>
        <v>4872.4499774999995</v>
      </c>
      <c r="H42" s="56">
        <f>H40+H38</f>
        <v>4872.4499774999995</v>
      </c>
      <c r="I42" s="47">
        <f>I40+I38</f>
        <v>0</v>
      </c>
      <c r="J42" s="63"/>
    </row>
    <row r="43" spans="2:9" ht="12.75">
      <c r="B43" s="8"/>
      <c r="C43" s="15" t="s">
        <v>56</v>
      </c>
      <c r="D43" s="23" t="s">
        <v>32</v>
      </c>
      <c r="E43" s="31">
        <v>725.8</v>
      </c>
      <c r="F43" s="23"/>
      <c r="G43" s="31"/>
      <c r="H43" s="57"/>
      <c r="I43" s="48"/>
    </row>
    <row r="44" spans="2:9" ht="13.5" thickBot="1">
      <c r="B44" s="9"/>
      <c r="C44" s="16" t="s">
        <v>41</v>
      </c>
      <c r="D44" s="24"/>
      <c r="E44" s="32"/>
      <c r="F44" s="24"/>
      <c r="G44" s="36">
        <f>G42/E43</f>
        <v>6.713212975337559</v>
      </c>
      <c r="H44" s="58">
        <f>H42/E43</f>
        <v>6.713212975337559</v>
      </c>
      <c r="I44" s="49">
        <f>I42/E43</f>
        <v>0</v>
      </c>
    </row>
    <row r="45" spans="7:9" ht="12.75">
      <c r="G45" s="63"/>
      <c r="H45" s="63"/>
      <c r="I45" s="63"/>
    </row>
    <row r="46" spans="7:9" ht="12.75">
      <c r="G46" s="63"/>
      <c r="H46" s="63"/>
      <c r="I46" s="63"/>
    </row>
    <row r="47" spans="3:9" ht="12.75">
      <c r="C47" s="1"/>
      <c r="D47" s="65"/>
      <c r="E47" s="65"/>
      <c r="F47" s="65"/>
      <c r="G47" s="66"/>
      <c r="H47" s="66"/>
      <c r="I47" s="66"/>
    </row>
    <row r="48" spans="3:9" ht="12.75">
      <c r="C48" s="1"/>
      <c r="D48" s="65"/>
      <c r="E48" s="65"/>
      <c r="F48" s="65"/>
      <c r="G48" s="65"/>
      <c r="H48" s="65"/>
      <c r="I48" s="65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17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5"/>
  <sheetViews>
    <sheetView tabSelected="1" workbookViewId="0" topLeftCell="A16">
      <selection activeCell="N34" sqref="N34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18</v>
      </c>
      <c r="F4" s="1"/>
      <c r="G4" s="1"/>
    </row>
    <row r="5" spans="5:7" ht="12.75">
      <c r="E5" s="1"/>
      <c r="F5" s="1" t="s">
        <v>19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20</v>
      </c>
      <c r="D13" s="1"/>
      <c r="E13" s="1"/>
      <c r="F13" s="1"/>
      <c r="G13" s="2"/>
    </row>
    <row r="14" spans="2:7" ht="12.75">
      <c r="B14" s="1"/>
      <c r="C14" s="1" t="s">
        <v>57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3.75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459.94</v>
      </c>
    </row>
    <row r="21" spans="2:7" ht="12.75">
      <c r="B21" s="5"/>
      <c r="C21" s="11" t="s">
        <v>28</v>
      </c>
      <c r="D21" s="19"/>
      <c r="E21" s="27"/>
      <c r="F21" s="38"/>
      <c r="G21" s="19">
        <v>220.39</v>
      </c>
    </row>
    <row r="22" spans="2:7" ht="12.75">
      <c r="B22" s="5"/>
      <c r="C22" s="11" t="s">
        <v>29</v>
      </c>
      <c r="D22" s="19"/>
      <c r="E22" s="27"/>
      <c r="F22" s="38"/>
      <c r="G22" s="19">
        <v>239.55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138.90188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135.038384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350.428286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30</v>
      </c>
      <c r="D29" s="20"/>
      <c r="E29" s="28"/>
      <c r="F29" s="37"/>
      <c r="G29" s="59">
        <f>G30+G31+G32+G33+G34+G35+G36+G37+G38+G39+G40</f>
        <v>3556.12</v>
      </c>
    </row>
    <row r="30" spans="2:7" ht="12.75">
      <c r="B30" s="5"/>
      <c r="C30" s="11" t="s">
        <v>45</v>
      </c>
      <c r="D30" s="19" t="s">
        <v>40</v>
      </c>
      <c r="E30" s="27">
        <v>1</v>
      </c>
      <c r="F30" s="38">
        <v>2276.12</v>
      </c>
      <c r="G30" s="60">
        <f>E30*F30</f>
        <v>2276.12</v>
      </c>
    </row>
    <row r="31" spans="2:7" ht="12.75">
      <c r="B31" s="5"/>
      <c r="C31" s="11" t="s">
        <v>46</v>
      </c>
      <c r="D31" s="19" t="s">
        <v>40</v>
      </c>
      <c r="E31" s="27">
        <v>1</v>
      </c>
      <c r="F31" s="38">
        <v>203.23</v>
      </c>
      <c r="G31" s="60">
        <f aca="true" t="shared" si="0" ref="G31:G36">E31*F31</f>
        <v>203.23</v>
      </c>
    </row>
    <row r="32" spans="2:7" ht="12.75">
      <c r="B32" s="5"/>
      <c r="C32" s="12" t="s">
        <v>47</v>
      </c>
      <c r="D32" s="20" t="s">
        <v>40</v>
      </c>
      <c r="E32" s="28">
        <v>1</v>
      </c>
      <c r="F32" s="37">
        <v>54.77</v>
      </c>
      <c r="G32" s="60">
        <f t="shared" si="0"/>
        <v>54.77</v>
      </c>
    </row>
    <row r="33" spans="2:7" ht="12.75">
      <c r="B33" s="5"/>
      <c r="C33" s="12" t="s">
        <v>48</v>
      </c>
      <c r="D33" s="20" t="s">
        <v>40</v>
      </c>
      <c r="E33" s="26">
        <v>1</v>
      </c>
      <c r="F33" s="37">
        <v>260</v>
      </c>
      <c r="G33" s="60">
        <f t="shared" si="0"/>
        <v>260</v>
      </c>
    </row>
    <row r="34" spans="2:7" ht="12.75">
      <c r="B34" s="5"/>
      <c r="C34" s="12" t="s">
        <v>49</v>
      </c>
      <c r="D34" s="20" t="s">
        <v>40</v>
      </c>
      <c r="E34" s="26">
        <v>1</v>
      </c>
      <c r="F34" s="37">
        <v>141.3</v>
      </c>
      <c r="G34" s="60">
        <f t="shared" si="0"/>
        <v>141.3</v>
      </c>
    </row>
    <row r="35" spans="2:7" ht="12.75">
      <c r="B35" s="5"/>
      <c r="C35" s="12" t="s">
        <v>50</v>
      </c>
      <c r="D35" s="20" t="s">
        <v>40</v>
      </c>
      <c r="E35" s="26">
        <v>1</v>
      </c>
      <c r="F35" s="37">
        <v>6</v>
      </c>
      <c r="G35" s="60">
        <f t="shared" si="0"/>
        <v>6</v>
      </c>
    </row>
    <row r="36" spans="2:7" ht="12.75">
      <c r="B36" s="5"/>
      <c r="C36" s="12" t="s">
        <v>51</v>
      </c>
      <c r="D36" s="20" t="s">
        <v>40</v>
      </c>
      <c r="E36" s="26">
        <v>1</v>
      </c>
      <c r="F36" s="37">
        <v>12.7</v>
      </c>
      <c r="G36" s="60">
        <f t="shared" si="0"/>
        <v>12.7</v>
      </c>
    </row>
    <row r="37" spans="2:7" ht="12.75">
      <c r="B37" s="5"/>
      <c r="C37" s="12" t="s">
        <v>52</v>
      </c>
      <c r="D37" s="20" t="s">
        <v>40</v>
      </c>
      <c r="E37" s="26">
        <v>3</v>
      </c>
      <c r="F37" s="37">
        <v>9.51</v>
      </c>
      <c r="G37" s="67">
        <f>E37*F37</f>
        <v>28.53</v>
      </c>
    </row>
    <row r="38" spans="2:7" ht="12.75">
      <c r="B38" s="5"/>
      <c r="C38" s="12" t="s">
        <v>53</v>
      </c>
      <c r="D38" s="20" t="s">
        <v>40</v>
      </c>
      <c r="E38" s="26">
        <v>1</v>
      </c>
      <c r="F38" s="37">
        <v>135.52</v>
      </c>
      <c r="G38" s="67">
        <f>E38*F38</f>
        <v>135.52</v>
      </c>
    </row>
    <row r="39" spans="2:7" ht="12.75">
      <c r="B39" s="5"/>
      <c r="C39" s="12" t="s">
        <v>54</v>
      </c>
      <c r="D39" s="20" t="s">
        <v>40</v>
      </c>
      <c r="E39" s="26">
        <v>1</v>
      </c>
      <c r="F39" s="37">
        <v>94.25</v>
      </c>
      <c r="G39" s="67">
        <f>E39*F39</f>
        <v>94.25</v>
      </c>
    </row>
    <row r="40" spans="2:7" ht="12.75">
      <c r="B40" s="5"/>
      <c r="C40" s="12" t="s">
        <v>55</v>
      </c>
      <c r="D40" s="20" t="s">
        <v>40</v>
      </c>
      <c r="E40" s="26">
        <v>1</v>
      </c>
      <c r="F40" s="37">
        <v>343.7</v>
      </c>
      <c r="G40" s="67">
        <f>E40*F40</f>
        <v>343.7</v>
      </c>
    </row>
    <row r="41" spans="2:7" ht="12.75">
      <c r="B41" s="5"/>
      <c r="C41" s="10" t="s">
        <v>14</v>
      </c>
      <c r="D41" s="20" t="s">
        <v>9</v>
      </c>
      <c r="E41" s="26"/>
      <c r="F41" s="37"/>
      <c r="G41" s="59">
        <f>G20+G23+G25+G27+G29</f>
        <v>4640.42855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232.0214275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4872.4499774999995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1">
        <f>G47+G45</f>
        <v>4872.4499774999995</v>
      </c>
    </row>
    <row r="50" spans="2:7" ht="12.75">
      <c r="B50" s="8"/>
      <c r="C50" s="15" t="s">
        <v>56</v>
      </c>
      <c r="D50" s="23" t="s">
        <v>32</v>
      </c>
      <c r="E50" s="31">
        <v>725.8</v>
      </c>
      <c r="F50" s="23"/>
      <c r="G50" s="23"/>
    </row>
    <row r="51" spans="2:7" ht="13.5" thickBot="1">
      <c r="B51" s="9"/>
      <c r="C51" s="16" t="s">
        <v>31</v>
      </c>
      <c r="D51" s="24"/>
      <c r="E51" s="32"/>
      <c r="F51" s="24"/>
      <c r="G51" s="62">
        <f>G49/E50</f>
        <v>6.713212975337559</v>
      </c>
    </row>
    <row r="54" spans="3:7" ht="12.75">
      <c r="C54" s="1"/>
      <c r="D54" s="1"/>
      <c r="E54" s="1"/>
      <c r="F54" s="1"/>
      <c r="G54" s="1"/>
    </row>
    <row r="55" spans="3:7" ht="12.75">
      <c r="C55" s="1" t="s">
        <v>17</v>
      </c>
      <c r="D55" s="1"/>
      <c r="E55" s="1"/>
      <c r="F55" s="1"/>
      <c r="G55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60"/>
  <sheetViews>
    <sheetView workbookViewId="0" topLeftCell="A13">
      <selection activeCell="C15" sqref="C15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6.421875" style="0" customWidth="1"/>
    <col min="4" max="4" width="7.8515625" style="0" customWidth="1"/>
    <col min="5" max="5" width="6.8515625" style="0" customWidth="1"/>
    <col min="7" max="7" width="13.710937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33</v>
      </c>
      <c r="F4" s="1"/>
      <c r="G4" s="1"/>
    </row>
    <row r="5" spans="5:7" ht="12.75">
      <c r="E5" s="1"/>
      <c r="F5" s="1" t="s">
        <v>34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27</v>
      </c>
      <c r="C12" s="1"/>
      <c r="D12" s="1"/>
      <c r="E12" s="1"/>
      <c r="F12" s="1"/>
    </row>
    <row r="13" spans="2:7" ht="12.75">
      <c r="B13" s="1"/>
      <c r="C13" s="1" t="s">
        <v>35</v>
      </c>
      <c r="D13" s="1"/>
      <c r="E13" s="1"/>
      <c r="F13" s="1"/>
      <c r="G13" s="2"/>
    </row>
    <row r="14" spans="2:7" ht="12.75">
      <c r="B14" s="1"/>
      <c r="C14" s="1" t="s">
        <v>58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68" t="s">
        <v>2</v>
      </c>
      <c r="C17" s="68" t="s">
        <v>3</v>
      </c>
      <c r="D17" s="68" t="s">
        <v>4</v>
      </c>
      <c r="E17" s="68" t="s">
        <v>5</v>
      </c>
      <c r="F17" s="68" t="s">
        <v>6</v>
      </c>
      <c r="G17" s="68" t="s">
        <v>7</v>
      </c>
    </row>
    <row r="18" spans="2:7" ht="9" customHeight="1" thickBot="1">
      <c r="B18" s="69"/>
      <c r="C18" s="69"/>
      <c r="D18" s="69"/>
      <c r="E18" s="69"/>
      <c r="F18" s="69"/>
      <c r="G18" s="69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9">
        <f>G21+G22</f>
        <v>0</v>
      </c>
    </row>
    <row r="21" spans="2:7" ht="12.75">
      <c r="B21" s="5"/>
      <c r="C21" s="11" t="s">
        <v>38</v>
      </c>
      <c r="D21" s="19"/>
      <c r="E21" s="27"/>
      <c r="F21" s="38"/>
      <c r="G21" s="19"/>
    </row>
    <row r="22" spans="2:7" ht="12.75">
      <c r="B22" s="5"/>
      <c r="C22" s="11" t="s">
        <v>39</v>
      </c>
      <c r="D22" s="19"/>
      <c r="E22" s="27"/>
      <c r="F22" s="38"/>
      <c r="G22" s="19"/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9">
        <f>G20*E23/100</f>
        <v>0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9">
        <f>G20*E25/100</f>
        <v>0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9">
        <f>G20*E27/100</f>
        <v>0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36</v>
      </c>
      <c r="D29" s="20"/>
      <c r="E29" s="28"/>
      <c r="F29" s="37"/>
      <c r="G29" s="59">
        <v>0</v>
      </c>
    </row>
    <row r="30" spans="2:7" ht="12.75">
      <c r="B30" s="5"/>
      <c r="C30" s="11"/>
      <c r="D30" s="19"/>
      <c r="E30" s="27"/>
      <c r="F30" s="38"/>
      <c r="G30" s="60"/>
    </row>
    <row r="31" spans="2:7" ht="12.75">
      <c r="B31" s="5"/>
      <c r="C31" s="11"/>
      <c r="D31" s="19"/>
      <c r="E31" s="27"/>
      <c r="F31" s="38"/>
      <c r="G31" s="60"/>
    </row>
    <row r="32" spans="2:7" ht="12.75">
      <c r="B32" s="5"/>
      <c r="C32" s="12"/>
      <c r="D32" s="20"/>
      <c r="E32" s="28"/>
      <c r="F32" s="37"/>
      <c r="G32" s="59"/>
    </row>
    <row r="33" spans="2:7" ht="12.75">
      <c r="B33" s="5"/>
      <c r="C33" s="12"/>
      <c r="D33" s="20"/>
      <c r="E33" s="26"/>
      <c r="F33" s="37"/>
      <c r="G33" s="20"/>
    </row>
    <row r="34" spans="2:7" ht="12.75">
      <c r="B34" s="5"/>
      <c r="C34" s="12"/>
      <c r="D34" s="20"/>
      <c r="E34" s="26"/>
      <c r="F34" s="37"/>
      <c r="G34" s="20"/>
    </row>
    <row r="35" spans="2:7" ht="12.75">
      <c r="B35" s="5"/>
      <c r="C35" s="12"/>
      <c r="D35" s="20"/>
      <c r="E35" s="26"/>
      <c r="F35" s="37"/>
      <c r="G35" s="20"/>
    </row>
    <row r="36" spans="2:7" ht="12.75">
      <c r="B36" s="5"/>
      <c r="C36" s="12"/>
      <c r="D36" s="20"/>
      <c r="E36" s="26"/>
      <c r="F36" s="37"/>
      <c r="G36" s="20"/>
    </row>
    <row r="37" spans="2:7" ht="12.75">
      <c r="B37" s="5"/>
      <c r="C37" s="12"/>
      <c r="D37" s="20"/>
      <c r="E37" s="26"/>
      <c r="F37" s="37"/>
      <c r="G37" s="20"/>
    </row>
    <row r="38" spans="2:7" ht="12.75">
      <c r="B38" s="5"/>
      <c r="C38" s="12"/>
      <c r="D38" s="20"/>
      <c r="E38" s="26"/>
      <c r="F38" s="37"/>
      <c r="G38" s="20"/>
    </row>
    <row r="39" spans="2:7" ht="12.75">
      <c r="B39" s="5"/>
      <c r="C39" s="12"/>
      <c r="D39" s="20"/>
      <c r="E39" s="26"/>
      <c r="F39" s="37"/>
      <c r="G39" s="20"/>
    </row>
    <row r="40" spans="2:7" ht="12.75">
      <c r="B40" s="5"/>
      <c r="C40" s="12"/>
      <c r="D40" s="20"/>
      <c r="E40" s="26"/>
      <c r="F40" s="37"/>
      <c r="G40" s="20"/>
    </row>
    <row r="41" spans="2:7" ht="12.75">
      <c r="B41" s="5"/>
      <c r="C41" s="10"/>
      <c r="D41" s="20"/>
      <c r="E41" s="26"/>
      <c r="F41" s="37"/>
      <c r="G41" s="59"/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>
        <v>6</v>
      </c>
      <c r="C43" s="10" t="s">
        <v>15</v>
      </c>
      <c r="D43" s="20" t="s">
        <v>11</v>
      </c>
      <c r="E43" s="64">
        <v>5</v>
      </c>
      <c r="F43" s="37"/>
      <c r="G43" s="59">
        <f>G41*E43/100</f>
        <v>0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 t="s">
        <v>16</v>
      </c>
      <c r="D45" s="20" t="s">
        <v>9</v>
      </c>
      <c r="E45" s="26"/>
      <c r="F45" s="37"/>
      <c r="G45" s="59">
        <f>G43+G41</f>
        <v>0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/>
      <c r="D47" s="20"/>
      <c r="E47" s="26"/>
      <c r="F47" s="37"/>
      <c r="G47" s="59"/>
    </row>
    <row r="48" spans="2:7" ht="13.5" thickBot="1">
      <c r="B48" s="6"/>
      <c r="C48" s="13"/>
      <c r="D48" s="21"/>
      <c r="E48" s="29"/>
      <c r="F48" s="39"/>
      <c r="G48" s="21"/>
    </row>
    <row r="49" spans="2:7" ht="13.5" thickBot="1">
      <c r="B49" s="7"/>
      <c r="C49" s="14" t="s">
        <v>21</v>
      </c>
      <c r="D49" s="22" t="s">
        <v>9</v>
      </c>
      <c r="E49" s="30"/>
      <c r="F49" s="40"/>
      <c r="G49" s="61">
        <f>G47+G45</f>
        <v>0</v>
      </c>
    </row>
    <row r="50" spans="2:7" ht="12.75">
      <c r="B50" s="8"/>
      <c r="C50" s="15" t="s">
        <v>56</v>
      </c>
      <c r="D50" s="23" t="s">
        <v>32</v>
      </c>
      <c r="E50" s="31">
        <v>4611.6</v>
      </c>
      <c r="F50" s="23"/>
      <c r="G50" s="23"/>
    </row>
    <row r="51" spans="2:7" ht="13.5" thickBot="1">
      <c r="B51" s="9"/>
      <c r="C51" s="16" t="s">
        <v>31</v>
      </c>
      <c r="D51" s="24"/>
      <c r="E51" s="32"/>
      <c r="F51" s="24"/>
      <c r="G51" s="62">
        <f>G49/E50</f>
        <v>0</v>
      </c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/>
      <c r="D58" s="1"/>
      <c r="E58" s="1"/>
      <c r="F58" s="1"/>
      <c r="G58" s="1"/>
    </row>
    <row r="59" spans="3:7" ht="12.75">
      <c r="C59" s="1"/>
      <c r="D59" s="1"/>
      <c r="E59" s="1"/>
      <c r="F59" s="1"/>
      <c r="G59" s="1"/>
    </row>
    <row r="60" spans="3:7" ht="12.75">
      <c r="C60" s="1" t="s">
        <v>17</v>
      </c>
      <c r="D60" s="1"/>
      <c r="E60" s="1"/>
      <c r="F60" s="1"/>
      <c r="G60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2013-06-24T10:01:56Z</cp:lastPrinted>
  <dcterms:modified xsi:type="dcterms:W3CDTF">2013-06-24T10:02:19Z</dcterms:modified>
  <cp:category/>
  <cp:version/>
  <cp:contentType/>
  <cp:contentStatus/>
</cp:coreProperties>
</file>