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85" windowWidth="15015" windowHeight="11760" activeTab="0"/>
  </bookViews>
  <sheets>
    <sheet name="Объемы_план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<sst xmlns="http://schemas.openxmlformats.org/spreadsheetml/2006/main" count="232" uniqueCount="58">
  <si>
    <t>Приложение №4</t>
  </si>
  <si>
    <t>Объемы 2013 года по видам производства</t>
  </si>
  <si>
    <t>Приложение №1</t>
  </si>
  <si>
    <t>ВСЕГО:</t>
  </si>
  <si>
    <t>в том числе по кварталам:</t>
  </si>
  <si>
    <t>1 полугодие 2013 года</t>
  </si>
  <si>
    <t>9 месяцев 2013 года</t>
  </si>
  <si>
    <t xml:space="preserve"> 2013 год</t>
  </si>
  <si>
    <t>2012 год</t>
  </si>
  <si>
    <t xml:space="preserve"> 2011 год</t>
  </si>
  <si>
    <t xml:space="preserve"> 2010 год</t>
  </si>
  <si>
    <t xml:space="preserve"> 2009 год</t>
  </si>
  <si>
    <t>2008 год</t>
  </si>
  <si>
    <t>2007 год</t>
  </si>
  <si>
    <t>1 кв-л</t>
  </si>
  <si>
    <t>2 кв-л</t>
  </si>
  <si>
    <t>3 кв-л</t>
  </si>
  <si>
    <t>4 кв-л</t>
  </si>
  <si>
    <t>план</t>
  </si>
  <si>
    <t>факт</t>
  </si>
  <si>
    <t>разница</t>
  </si>
  <si>
    <t>Теплоэнергия</t>
  </si>
  <si>
    <t>население г/в</t>
  </si>
  <si>
    <t>население отопление</t>
  </si>
  <si>
    <t>абоненты бюджет</t>
  </si>
  <si>
    <t xml:space="preserve">   бюджет г/в</t>
  </si>
  <si>
    <t xml:space="preserve">   бюджет отопление</t>
  </si>
  <si>
    <t>абоненты юр. лица</t>
  </si>
  <si>
    <t xml:space="preserve">   юр.лица г/в</t>
  </si>
  <si>
    <t xml:space="preserve">   юр.лица отопление</t>
  </si>
  <si>
    <t>разогрев мазута</t>
  </si>
  <si>
    <t>абоненты невыс.сч.</t>
  </si>
  <si>
    <t>собственные нужды</t>
  </si>
  <si>
    <t>Итого:</t>
  </si>
  <si>
    <t>Водоснабжение</t>
  </si>
  <si>
    <t>1 квартал 2013 года</t>
  </si>
  <si>
    <t>2 квартал 2013 года</t>
  </si>
  <si>
    <t>3 квартал 2013 года</t>
  </si>
  <si>
    <t>4 квартал 2013 года</t>
  </si>
  <si>
    <t>9 месяцев 2013  года</t>
  </si>
  <si>
    <t xml:space="preserve"> 2013  год</t>
  </si>
  <si>
    <t xml:space="preserve"> 2011  год</t>
  </si>
  <si>
    <t xml:space="preserve"> 2010  год</t>
  </si>
  <si>
    <t xml:space="preserve"> 2009  год</t>
  </si>
  <si>
    <t xml:space="preserve"> 2008 год</t>
  </si>
  <si>
    <t xml:space="preserve"> 2007 год</t>
  </si>
  <si>
    <t>население</t>
  </si>
  <si>
    <t>абоненты</t>
  </si>
  <si>
    <t xml:space="preserve">   абоненты бюджет</t>
  </si>
  <si>
    <t xml:space="preserve">   абоненты юр. лица</t>
  </si>
  <si>
    <t>полив</t>
  </si>
  <si>
    <t>Водоотведение</t>
  </si>
  <si>
    <t>Утилизация ТБО</t>
  </si>
  <si>
    <t>2013 год</t>
  </si>
  <si>
    <t>2011 год</t>
  </si>
  <si>
    <t>2010 год</t>
  </si>
  <si>
    <t>2009 год</t>
  </si>
  <si>
    <t xml:space="preserve">  Начальник ПЭО:                                             Марова С.В.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</si>
</sst>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#,###.000"/>
    <numFmt numFmtId="175" formatCode="#,##0.00&quot; &quot;[$руб.-419];[Red]&quot;-&quot;#,##0.00&quot; &quot;[$руб.-419]"/>
  </numFmts>
  <fonts count="72">
    <font>
      <sz val="11"/>
      <color rgb="FF000000"/>
      <name val="Arial1"/>
      <family val="0"/>
    </font>
    <font>
      <sz val="11"/>
      <color indexed="8"/>
      <name val="Calibri"/>
      <family val="2"/>
    </font>
    <font>
      <b/>
      <sz val="11"/>
      <color indexed="8"/>
      <name val="Arial1"/>
      <family val="0"/>
    </font>
    <font>
      <sz val="10"/>
      <color indexed="8"/>
      <name val="Arial Cyr"/>
      <family val="0"/>
    </font>
    <font>
      <sz val="10"/>
      <color indexed="12"/>
      <name val="Arial Cyr"/>
      <family val="0"/>
    </font>
    <font>
      <b/>
      <sz val="10"/>
      <color indexed="8"/>
      <name val="Arial Cyr"/>
      <family val="0"/>
    </font>
    <font>
      <b/>
      <sz val="10"/>
      <color indexed="12"/>
      <name val="Arial Cyr"/>
      <family val="0"/>
    </font>
    <font>
      <b/>
      <sz val="12"/>
      <color indexed="8"/>
      <name val="Arial Cyr"/>
      <family val="0"/>
    </font>
    <font>
      <sz val="11"/>
      <color indexed="12"/>
      <name val="Arial1"/>
      <family val="0"/>
    </font>
    <font>
      <sz val="11"/>
      <color indexed="14"/>
      <name val="Arial1"/>
      <family val="0"/>
    </font>
    <font>
      <b/>
      <sz val="11"/>
      <color indexed="12"/>
      <name val="Arial1"/>
      <family val="0"/>
    </font>
    <font>
      <b/>
      <sz val="11"/>
      <color indexed="10"/>
      <name val="Arial1"/>
      <family val="0"/>
    </font>
    <font>
      <sz val="11"/>
      <color indexed="62"/>
      <name val="Arial1"/>
      <family val="0"/>
    </font>
    <font>
      <sz val="9"/>
      <color indexed="8"/>
      <name val="Arial Cyr"/>
      <family val="0"/>
    </font>
    <font>
      <sz val="9"/>
      <color indexed="62"/>
      <name val="Arial Cyr"/>
      <family val="0"/>
    </font>
    <font>
      <sz val="9"/>
      <color indexed="8"/>
      <name val="Arial1"/>
      <family val="0"/>
    </font>
    <font>
      <sz val="9"/>
      <color indexed="12"/>
      <name val="Arial1"/>
      <family val="0"/>
    </font>
    <font>
      <sz val="9"/>
      <color indexed="14"/>
      <name val="Arial1"/>
      <family val="0"/>
    </font>
    <font>
      <sz val="9"/>
      <color indexed="12"/>
      <name val="Arial Cyr"/>
      <family val="0"/>
    </font>
    <font>
      <b/>
      <sz val="10"/>
      <color indexed="62"/>
      <name val="Arial Cyr"/>
      <family val="0"/>
    </font>
    <font>
      <b/>
      <sz val="11"/>
      <color indexed="30"/>
      <name val="Arial1"/>
      <family val="0"/>
    </font>
    <font>
      <b/>
      <sz val="11"/>
      <color indexed="14"/>
      <name val="Arial1"/>
      <family val="0"/>
    </font>
    <font>
      <sz val="8"/>
      <color indexed="8"/>
      <name val="Arial1"/>
      <family val="0"/>
    </font>
    <font>
      <sz val="11"/>
      <color indexed="30"/>
      <name val="Arial1"/>
      <family val="0"/>
    </font>
    <font>
      <sz val="8"/>
      <color indexed="14"/>
      <name val="Arial1"/>
      <family val="0"/>
    </font>
    <font>
      <sz val="9"/>
      <color indexed="30"/>
      <name val="Arial Cyr"/>
      <family val="0"/>
    </font>
    <font>
      <b/>
      <sz val="10"/>
      <color indexed="30"/>
      <name val="Arial Cyr"/>
      <family val="0"/>
    </font>
    <font>
      <b/>
      <sz val="10"/>
      <color indexed="8"/>
      <name val="Arial1"/>
      <family val="0"/>
    </font>
    <font>
      <b/>
      <sz val="10"/>
      <color indexed="12"/>
      <name val="Arial1"/>
      <family val="0"/>
    </font>
    <font>
      <b/>
      <sz val="10"/>
      <color indexed="14"/>
      <name val="Arial1"/>
      <family val="0"/>
    </font>
    <font>
      <b/>
      <sz val="10"/>
      <color indexed="57"/>
      <name val="Arial1"/>
      <family val="0"/>
    </font>
    <font>
      <sz val="10"/>
      <color indexed="17"/>
      <name val="Arial1"/>
      <family val="0"/>
    </font>
    <font>
      <sz val="10"/>
      <color indexed="8"/>
      <name val="Arial1"/>
      <family val="0"/>
    </font>
    <font>
      <sz val="10"/>
      <color indexed="12"/>
      <name val="Arial1"/>
      <family val="0"/>
    </font>
    <font>
      <sz val="8"/>
      <name val="Arial1"/>
      <family val="0"/>
    </font>
    <font>
      <sz val="11"/>
      <color indexed="9"/>
      <name val="Calibri"/>
      <family val="2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1"/>
      <family val="0"/>
    </font>
    <font>
      <b/>
      <i/>
      <u val="single"/>
      <sz val="11"/>
      <color rgb="FF000000"/>
      <name val="Arial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Border="0" applyProtection="0">
      <alignment horizontal="center"/>
    </xf>
    <xf numFmtId="0" fontId="55" fillId="0" borderId="0" applyNumberFormat="0" applyBorder="0" applyProtection="0">
      <alignment horizontal="center" textRotation="90"/>
    </xf>
    <xf numFmtId="0" fontId="56" fillId="0" borderId="0" applyNumberFormat="0" applyBorder="0" applyProtection="0">
      <alignment/>
    </xf>
    <xf numFmtId="175" fontId="56" fillId="0" borderId="0" applyBorder="0" applyProtection="0">
      <alignment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5" fillId="0" borderId="10" xfId="0" applyNumberFormat="1" applyFont="1" applyBorder="1" applyAlignment="1">
      <alignment/>
    </xf>
    <xf numFmtId="174" fontId="0" fillId="0" borderId="10" xfId="0" applyNumberFormat="1" applyBorder="1" applyAlignment="1">
      <alignment/>
    </xf>
    <xf numFmtId="174" fontId="8" fillId="0" borderId="10" xfId="0" applyNumberFormat="1" applyFont="1" applyBorder="1" applyAlignment="1">
      <alignment/>
    </xf>
    <xf numFmtId="174" fontId="0" fillId="0" borderId="0" xfId="0" applyNumberFormat="1" applyAlignment="1">
      <alignment/>
    </xf>
    <xf numFmtId="174" fontId="8" fillId="0" borderId="0" xfId="0" applyNumberFormat="1" applyFont="1" applyAlignment="1">
      <alignment/>
    </xf>
    <xf numFmtId="174" fontId="9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174" fontId="10" fillId="0" borderId="0" xfId="0" applyNumberFormat="1" applyFont="1" applyAlignment="1">
      <alignment/>
    </xf>
    <xf numFmtId="174" fontId="11" fillId="0" borderId="0" xfId="0" applyNumberFormat="1" applyFont="1" applyAlignment="1">
      <alignment/>
    </xf>
    <xf numFmtId="4" fontId="0" fillId="0" borderId="10" xfId="0" applyNumberFormat="1" applyBorder="1" applyAlignment="1">
      <alignment/>
    </xf>
    <xf numFmtId="4" fontId="8" fillId="0" borderId="10" xfId="0" applyNumberFormat="1" applyFont="1" applyBorder="1" applyAlignment="1">
      <alignment/>
    </xf>
    <xf numFmtId="174" fontId="12" fillId="0" borderId="10" xfId="0" applyNumberFormat="1" applyFont="1" applyBorder="1" applyAlignment="1">
      <alignment/>
    </xf>
    <xf numFmtId="0" fontId="13" fillId="33" borderId="10" xfId="0" applyFont="1" applyFill="1" applyBorder="1" applyAlignment="1">
      <alignment/>
    </xf>
    <xf numFmtId="174" fontId="13" fillId="33" borderId="10" xfId="0" applyNumberFormat="1" applyFont="1" applyFill="1" applyBorder="1" applyAlignment="1">
      <alignment/>
    </xf>
    <xf numFmtId="174" fontId="14" fillId="33" borderId="10" xfId="0" applyNumberFormat="1" applyFont="1" applyFill="1" applyBorder="1" applyAlignment="1">
      <alignment/>
    </xf>
    <xf numFmtId="174" fontId="0" fillId="33" borderId="0" xfId="0" applyNumberFormat="1" applyFill="1" applyAlignment="1">
      <alignment/>
    </xf>
    <xf numFmtId="174" fontId="8" fillId="33" borderId="0" xfId="0" applyNumberFormat="1" applyFont="1" applyFill="1" applyAlignment="1">
      <alignment/>
    </xf>
    <xf numFmtId="174" fontId="9" fillId="33" borderId="0" xfId="0" applyNumberFormat="1" applyFont="1" applyFill="1" applyAlignment="1">
      <alignment/>
    </xf>
    <xf numFmtId="0" fontId="15" fillId="33" borderId="0" xfId="0" applyFont="1" applyFill="1" applyAlignment="1">
      <alignment/>
    </xf>
    <xf numFmtId="0" fontId="0" fillId="33" borderId="0" xfId="0" applyFill="1" applyAlignment="1">
      <alignment/>
    </xf>
    <xf numFmtId="174" fontId="15" fillId="33" borderId="0" xfId="0" applyNumberFormat="1" applyFont="1" applyFill="1" applyAlignment="1">
      <alignment/>
    </xf>
    <xf numFmtId="174" fontId="16" fillId="33" borderId="0" xfId="0" applyNumberFormat="1" applyFont="1" applyFill="1" applyAlignment="1">
      <alignment/>
    </xf>
    <xf numFmtId="174" fontId="17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4" fontId="10" fillId="33" borderId="0" xfId="0" applyNumberFormat="1" applyFont="1" applyFill="1" applyAlignment="1">
      <alignment/>
    </xf>
    <xf numFmtId="4" fontId="11" fillId="33" borderId="0" xfId="0" applyNumberFormat="1" applyFont="1" applyFill="1" applyAlignment="1">
      <alignment/>
    </xf>
    <xf numFmtId="174" fontId="2" fillId="33" borderId="0" xfId="0" applyNumberFormat="1" applyFont="1" applyFill="1" applyAlignment="1">
      <alignment/>
    </xf>
    <xf numFmtId="174" fontId="10" fillId="33" borderId="0" xfId="0" applyNumberFormat="1" applyFont="1" applyFill="1" applyAlignment="1">
      <alignment/>
    </xf>
    <xf numFmtId="174" fontId="11" fillId="33" borderId="0" xfId="0" applyNumberFormat="1" applyFont="1" applyFill="1" applyAlignment="1">
      <alignment/>
    </xf>
    <xf numFmtId="174" fontId="3" fillId="0" borderId="10" xfId="0" applyNumberFormat="1" applyFont="1" applyBorder="1" applyAlignment="1">
      <alignment/>
    </xf>
    <xf numFmtId="174" fontId="18" fillId="33" borderId="10" xfId="0" applyNumberFormat="1" applyFont="1" applyFill="1" applyBorder="1" applyAlignment="1">
      <alignment/>
    </xf>
    <xf numFmtId="174" fontId="13" fillId="0" borderId="10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18" fillId="0" borderId="10" xfId="0" applyNumberFormat="1" applyFont="1" applyFill="1" applyBorder="1" applyAlignment="1">
      <alignment/>
    </xf>
    <xf numFmtId="172" fontId="18" fillId="0" borderId="10" xfId="0" applyNumberFormat="1" applyFont="1" applyFill="1" applyBorder="1" applyAlignment="1">
      <alignment/>
    </xf>
    <xf numFmtId="172" fontId="8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172" fontId="19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4" fontId="20" fillId="0" borderId="0" xfId="0" applyNumberFormat="1" applyFont="1" applyAlignment="1">
      <alignment/>
    </xf>
    <xf numFmtId="174" fontId="20" fillId="0" borderId="0" xfId="0" applyNumberFormat="1" applyFont="1" applyAlignment="1">
      <alignment/>
    </xf>
    <xf numFmtId="174" fontId="21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22" fillId="0" borderId="0" xfId="0" applyNumberFormat="1" applyFont="1" applyAlignment="1">
      <alignment/>
    </xf>
    <xf numFmtId="0" fontId="10" fillId="0" borderId="0" xfId="0" applyFont="1" applyAlignment="1">
      <alignment/>
    </xf>
    <xf numFmtId="4" fontId="23" fillId="0" borderId="10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4" fontId="24" fillId="0" borderId="0" xfId="0" applyNumberFormat="1" applyFont="1" applyAlignment="1">
      <alignment/>
    </xf>
    <xf numFmtId="4" fontId="5" fillId="33" borderId="10" xfId="0" applyNumberFormat="1" applyFont="1" applyFill="1" applyBorder="1" applyAlignment="1">
      <alignment/>
    </xf>
    <xf numFmtId="4" fontId="13" fillId="33" borderId="10" xfId="0" applyNumberFormat="1" applyFont="1" applyFill="1" applyBorder="1" applyAlignment="1">
      <alignment/>
    </xf>
    <xf numFmtId="4" fontId="25" fillId="33" borderId="10" xfId="0" applyNumberFormat="1" applyFont="1" applyFill="1" applyBorder="1" applyAlignment="1">
      <alignment/>
    </xf>
    <xf numFmtId="4" fontId="0" fillId="33" borderId="0" xfId="0" applyNumberFormat="1" applyFill="1" applyAlignment="1">
      <alignment/>
    </xf>
    <xf numFmtId="4" fontId="8" fillId="33" borderId="0" xfId="0" applyNumberFormat="1" applyFont="1" applyFill="1" applyAlignment="1">
      <alignment/>
    </xf>
    <xf numFmtId="4" fontId="9" fillId="33" borderId="0" xfId="0" applyNumberFormat="1" applyFont="1" applyFill="1" applyAlignment="1">
      <alignment/>
    </xf>
    <xf numFmtId="4" fontId="15" fillId="33" borderId="0" xfId="0" applyNumberFormat="1" applyFont="1" applyFill="1" applyAlignment="1">
      <alignment/>
    </xf>
    <xf numFmtId="4" fontId="16" fillId="33" borderId="0" xfId="0" applyNumberFormat="1" applyFont="1" applyFill="1" applyAlignment="1">
      <alignment/>
    </xf>
    <xf numFmtId="4" fontId="17" fillId="33" borderId="0" xfId="0" applyNumberFormat="1" applyFont="1" applyFill="1" applyAlignment="1">
      <alignment/>
    </xf>
    <xf numFmtId="4" fontId="24" fillId="33" borderId="0" xfId="0" applyNumberFormat="1" applyFont="1" applyFill="1" applyAlignment="1">
      <alignment/>
    </xf>
    <xf numFmtId="4" fontId="26" fillId="0" borderId="10" xfId="0" applyNumberFormat="1" applyFont="1" applyBorder="1" applyAlignment="1">
      <alignment/>
    </xf>
    <xf numFmtId="4" fontId="27" fillId="0" borderId="0" xfId="0" applyNumberFormat="1" applyFont="1" applyAlignment="1">
      <alignment/>
    </xf>
    <xf numFmtId="4" fontId="28" fillId="0" borderId="0" xfId="0" applyNumberFormat="1" applyFont="1" applyAlignment="1">
      <alignment/>
    </xf>
    <xf numFmtId="4" fontId="29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4" fontId="10" fillId="34" borderId="0" xfId="0" applyNumberFormat="1" applyFont="1" applyFill="1" applyAlignment="1">
      <alignment/>
    </xf>
    <xf numFmtId="174" fontId="10" fillId="34" borderId="0" xfId="0" applyNumberFormat="1" applyFont="1" applyFill="1" applyAlignment="1">
      <alignment/>
    </xf>
    <xf numFmtId="172" fontId="25" fillId="33" borderId="10" xfId="0" applyNumberFormat="1" applyFont="1" applyFill="1" applyBorder="1" applyAlignment="1">
      <alignment/>
    </xf>
    <xf numFmtId="172" fontId="23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27" fillId="0" borderId="0" xfId="0" applyFont="1" applyFill="1" applyAlignment="1">
      <alignment horizontal="center"/>
    </xf>
    <xf numFmtId="172" fontId="27" fillId="0" borderId="0" xfId="0" applyNumberFormat="1" applyFont="1" applyFill="1" applyAlignment="1">
      <alignment horizontal="center"/>
    </xf>
    <xf numFmtId="172" fontId="27" fillId="0" borderId="0" xfId="0" applyNumberFormat="1" applyFont="1" applyFill="1" applyAlignment="1">
      <alignment/>
    </xf>
    <xf numFmtId="173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72" fontId="30" fillId="0" borderId="0" xfId="0" applyNumberFormat="1" applyFont="1" applyFill="1" applyAlignment="1">
      <alignment/>
    </xf>
    <xf numFmtId="172" fontId="31" fillId="0" borderId="0" xfId="0" applyNumberFormat="1" applyFont="1" applyFill="1" applyAlignment="1">
      <alignment/>
    </xf>
    <xf numFmtId="172" fontId="30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172" fontId="27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27" fillId="0" borderId="0" xfId="0" applyNumberFormat="1" applyFont="1" applyFill="1" applyAlignment="1">
      <alignment horizontal="left"/>
    </xf>
    <xf numFmtId="172" fontId="0" fillId="0" borderId="0" xfId="0" applyNumberFormat="1" applyFill="1" applyAlignment="1">
      <alignment horizontal="left"/>
    </xf>
    <xf numFmtId="173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172" fontId="0" fillId="0" borderId="0" xfId="0" applyNumberFormat="1" applyFill="1" applyAlignment="1">
      <alignment/>
    </xf>
    <xf numFmtId="172" fontId="27" fillId="0" borderId="0" xfId="0" applyNumberFormat="1" applyFont="1" applyFill="1" applyAlignment="1">
      <alignment horizontal="right"/>
    </xf>
    <xf numFmtId="172" fontId="28" fillId="0" borderId="0" xfId="0" applyNumberFormat="1" applyFont="1" applyFill="1" applyAlignment="1">
      <alignment/>
    </xf>
    <xf numFmtId="4" fontId="33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172" fontId="28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72" fontId="26" fillId="0" borderId="10" xfId="0" applyNumberFormat="1" applyFont="1" applyBorder="1" applyAlignment="1">
      <alignment/>
    </xf>
    <xf numFmtId="172" fontId="8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4" fontId="9" fillId="0" borderId="0" xfId="0" applyNumberFormat="1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54"/>
  <sheetViews>
    <sheetView tabSelected="1" zoomScalePageLayoutView="0" workbookViewId="0" topLeftCell="A1">
      <selection activeCell="AT49" sqref="AT49"/>
    </sheetView>
  </sheetViews>
  <sheetFormatPr defaultColWidth="8.796875" defaultRowHeight="14.25"/>
  <cols>
    <col min="1" max="1" width="1.203125" style="0" customWidth="1"/>
    <col min="2" max="2" width="16.8984375" style="0" customWidth="1"/>
    <col min="3" max="3" width="8.8984375" style="0" customWidth="1"/>
    <col min="4" max="4" width="9.09765625" style="0" customWidth="1"/>
    <col min="6" max="7" width="8.8984375" style="0" customWidth="1"/>
    <col min="9" max="9" width="9.69921875" style="0" customWidth="1"/>
    <col min="11" max="11" width="9.8984375" style="0" customWidth="1"/>
    <col min="12" max="12" width="0.40625" style="0" customWidth="1"/>
    <col min="13" max="13" width="10" style="0" hidden="1" customWidth="1"/>
    <col min="14" max="14" width="9.19921875" style="0" hidden="1" customWidth="1"/>
    <col min="15" max="15" width="1.69921875" style="0" hidden="1" customWidth="1"/>
    <col min="16" max="16" width="9.69921875" style="0" hidden="1" customWidth="1"/>
    <col min="17" max="17" width="11.8984375" style="0" hidden="1" customWidth="1"/>
    <col min="18" max="18" width="10.69921875" style="0" hidden="1" customWidth="1"/>
    <col min="19" max="19" width="1.69921875" style="0" hidden="1" customWidth="1"/>
    <col min="20" max="20" width="11" style="0" customWidth="1"/>
    <col min="21" max="21" width="11.5" style="0" customWidth="1"/>
    <col min="22" max="22" width="10.59765625" style="0" customWidth="1"/>
    <col min="23" max="23" width="1.8984375" style="0" customWidth="1"/>
    <col min="24" max="24" width="11" style="0" customWidth="1"/>
    <col min="25" max="25" width="11.8984375" style="0" customWidth="1"/>
    <col min="26" max="26" width="9.69921875" style="0" customWidth="1"/>
    <col min="27" max="27" width="2.19921875" style="0" customWidth="1"/>
    <col min="28" max="28" width="10.19921875" style="0" customWidth="1"/>
    <col min="29" max="29" width="10.8984375" style="0" customWidth="1"/>
    <col min="30" max="30" width="9.19921875" style="0" customWidth="1"/>
    <col min="31" max="31" width="1.203125" style="0" customWidth="1"/>
    <col min="32" max="34" width="9.69921875" style="0" customWidth="1"/>
    <col min="35" max="35" width="1.4921875" style="0" customWidth="1"/>
    <col min="36" max="36" width="9.8984375" style="0" customWidth="1"/>
    <col min="37" max="37" width="10.8984375" style="0" customWidth="1"/>
    <col min="38" max="38" width="8.69921875" style="0" customWidth="1"/>
    <col min="39" max="39" width="2.69921875" style="0" customWidth="1"/>
    <col min="40" max="40" width="9.8984375" style="0" customWidth="1"/>
    <col min="41" max="41" width="10.09765625" style="0" customWidth="1"/>
    <col min="42" max="42" width="9.8984375" style="0" customWidth="1"/>
    <col min="43" max="43" width="1.8984375" style="0" customWidth="1"/>
    <col min="44" max="44" width="10.5" style="0" customWidth="1"/>
    <col min="45" max="45" width="9.69921875" style="0" customWidth="1"/>
    <col min="46" max="46" width="9.09765625" style="0" customWidth="1"/>
  </cols>
  <sheetData>
    <row r="1" ht="15">
      <c r="H1" s="1" t="s">
        <v>0</v>
      </c>
    </row>
    <row r="2" spans="2:32" ht="15">
      <c r="B2" s="116" t="s">
        <v>1</v>
      </c>
      <c r="C2" s="116"/>
      <c r="D2" s="116"/>
      <c r="E2" s="116"/>
      <c r="F2" s="116"/>
      <c r="G2" s="116"/>
      <c r="H2" s="116"/>
      <c r="I2" s="116"/>
      <c r="J2" s="116"/>
      <c r="L2" s="2"/>
      <c r="AF2" t="s">
        <v>2</v>
      </c>
    </row>
    <row r="3" ht="14.25">
      <c r="L3" s="2"/>
    </row>
    <row r="4" spans="2:45" ht="15">
      <c r="B4" s="117"/>
      <c r="C4" s="118" t="s">
        <v>3</v>
      </c>
      <c r="D4" s="118" t="s">
        <v>4</v>
      </c>
      <c r="E4" s="118"/>
      <c r="F4" s="118"/>
      <c r="G4" s="118"/>
      <c r="H4" s="118"/>
      <c r="I4" s="118"/>
      <c r="J4" s="118"/>
      <c r="K4" s="118"/>
      <c r="L4" s="119" t="s">
        <v>5</v>
      </c>
      <c r="M4" s="119"/>
      <c r="N4" s="119"/>
      <c r="P4" s="119" t="s">
        <v>6</v>
      </c>
      <c r="Q4" s="119"/>
      <c r="R4" s="119"/>
      <c r="T4" s="119" t="s">
        <v>7</v>
      </c>
      <c r="U4" s="119"/>
      <c r="V4" s="119"/>
      <c r="X4" s="121" t="s">
        <v>8</v>
      </c>
      <c r="Y4" s="121"/>
      <c r="Z4" s="121"/>
      <c r="AB4" s="119" t="s">
        <v>9</v>
      </c>
      <c r="AC4" s="119"/>
      <c r="AD4" s="119"/>
      <c r="AF4" s="119" t="s">
        <v>10</v>
      </c>
      <c r="AG4" s="119"/>
      <c r="AH4" s="119"/>
      <c r="AJ4" s="119" t="s">
        <v>11</v>
      </c>
      <c r="AK4" s="119"/>
      <c r="AL4" s="119"/>
      <c r="AO4" t="s">
        <v>12</v>
      </c>
      <c r="AS4" s="1" t="s">
        <v>13</v>
      </c>
    </row>
    <row r="5" spans="2:11" ht="14.25" customHeight="1">
      <c r="B5" s="117"/>
      <c r="C5" s="118"/>
      <c r="D5" s="120" t="s">
        <v>14</v>
      </c>
      <c r="E5" s="120"/>
      <c r="F5" s="120" t="s">
        <v>15</v>
      </c>
      <c r="G5" s="120"/>
      <c r="H5" s="120" t="s">
        <v>16</v>
      </c>
      <c r="I5" s="120"/>
      <c r="J5" s="120" t="s">
        <v>17</v>
      </c>
      <c r="K5" s="120"/>
    </row>
    <row r="6" spans="2:46" ht="12.75" customHeight="1">
      <c r="B6" s="117"/>
      <c r="C6" s="118"/>
      <c r="D6" s="3" t="s">
        <v>18</v>
      </c>
      <c r="E6" s="4" t="s">
        <v>19</v>
      </c>
      <c r="F6" s="3" t="s">
        <v>18</v>
      </c>
      <c r="G6" s="4" t="s">
        <v>19</v>
      </c>
      <c r="H6" s="3" t="s">
        <v>18</v>
      </c>
      <c r="I6" s="4" t="s">
        <v>19</v>
      </c>
      <c r="J6" s="3" t="s">
        <v>18</v>
      </c>
      <c r="K6" s="4" t="s">
        <v>19</v>
      </c>
      <c r="L6" s="3" t="s">
        <v>18</v>
      </c>
      <c r="M6" s="4" t="s">
        <v>19</v>
      </c>
      <c r="N6" s="5" t="s">
        <v>20</v>
      </c>
      <c r="P6" s="3" t="s">
        <v>18</v>
      </c>
      <c r="Q6" s="4" t="s">
        <v>19</v>
      </c>
      <c r="R6" s="5" t="s">
        <v>20</v>
      </c>
      <c r="T6" s="3" t="s">
        <v>18</v>
      </c>
      <c r="U6" s="4" t="s">
        <v>19</v>
      </c>
      <c r="V6" s="5" t="s">
        <v>20</v>
      </c>
      <c r="X6" s="3" t="s">
        <v>18</v>
      </c>
      <c r="Y6" s="4" t="s">
        <v>19</v>
      </c>
      <c r="Z6" s="5" t="s">
        <v>20</v>
      </c>
      <c r="AA6" s="6"/>
      <c r="AB6" s="3" t="s">
        <v>18</v>
      </c>
      <c r="AC6" s="4" t="s">
        <v>19</v>
      </c>
      <c r="AD6" s="5" t="s">
        <v>20</v>
      </c>
      <c r="AE6" s="6"/>
      <c r="AF6" s="3" t="s">
        <v>18</v>
      </c>
      <c r="AG6" s="4" t="s">
        <v>19</v>
      </c>
      <c r="AH6" s="5" t="s">
        <v>20</v>
      </c>
      <c r="AJ6" s="3" t="s">
        <v>18</v>
      </c>
      <c r="AK6" s="4" t="s">
        <v>19</v>
      </c>
      <c r="AL6" s="5" t="s">
        <v>20</v>
      </c>
      <c r="AN6" s="7" t="s">
        <v>18</v>
      </c>
      <c r="AO6" s="8" t="s">
        <v>19</v>
      </c>
      <c r="AP6" s="9" t="s">
        <v>20</v>
      </c>
      <c r="AR6" s="7" t="s">
        <v>18</v>
      </c>
      <c r="AS6" s="8" t="s">
        <v>19</v>
      </c>
      <c r="AT6" s="9" t="s">
        <v>20</v>
      </c>
    </row>
    <row r="7" spans="2:46" ht="15.75">
      <c r="B7" s="123" t="s">
        <v>21</v>
      </c>
      <c r="C7" s="123"/>
      <c r="D7" s="10"/>
      <c r="E7" s="11"/>
      <c r="F7" s="10"/>
      <c r="G7" s="11"/>
      <c r="H7" s="10"/>
      <c r="I7" s="11"/>
      <c r="J7" s="10"/>
      <c r="K7" s="11"/>
      <c r="L7" s="2"/>
      <c r="P7" s="2"/>
      <c r="T7" s="2"/>
      <c r="AB7" s="2"/>
      <c r="AF7" s="2"/>
      <c r="AJ7" s="2"/>
      <c r="AN7" s="1"/>
      <c r="AO7" s="1"/>
      <c r="AP7" s="1"/>
      <c r="AR7" s="1"/>
      <c r="AS7" s="1"/>
      <c r="AT7" s="1"/>
    </row>
    <row r="8" spans="2:46" ht="15">
      <c r="B8" s="10"/>
      <c r="C8" s="10"/>
      <c r="D8" s="10"/>
      <c r="E8" s="11"/>
      <c r="F8" s="10"/>
      <c r="G8" s="11"/>
      <c r="H8" s="10"/>
      <c r="I8" s="11"/>
      <c r="J8" s="10"/>
      <c r="K8" s="11"/>
      <c r="L8" s="2"/>
      <c r="M8" s="12"/>
      <c r="N8" s="13"/>
      <c r="P8" s="2"/>
      <c r="Q8" s="12"/>
      <c r="R8" s="13"/>
      <c r="T8" s="2"/>
      <c r="U8" s="12"/>
      <c r="V8" s="13"/>
      <c r="Y8" s="12"/>
      <c r="Z8" s="13"/>
      <c r="AA8" s="13"/>
      <c r="AB8" s="2"/>
      <c r="AC8" s="12"/>
      <c r="AD8" s="13"/>
      <c r="AE8" s="13"/>
      <c r="AF8" s="2"/>
      <c r="AG8" s="12"/>
      <c r="AH8" s="13"/>
      <c r="AJ8" s="2"/>
      <c r="AK8" s="12"/>
      <c r="AL8" s="13"/>
      <c r="AN8" s="1"/>
      <c r="AO8" s="1"/>
      <c r="AP8" s="1"/>
      <c r="AR8" s="1"/>
      <c r="AS8" s="1"/>
      <c r="AT8" s="1"/>
    </row>
    <row r="9" spans="2:46" ht="15">
      <c r="B9" s="10" t="s">
        <v>22</v>
      </c>
      <c r="C9" s="14">
        <f aca="true" t="shared" si="0" ref="C9:C16">D9+F9+H9+J9</f>
        <v>3308.78</v>
      </c>
      <c r="D9" s="15">
        <v>850.82</v>
      </c>
      <c r="E9" s="16">
        <v>797.944</v>
      </c>
      <c r="F9" s="15">
        <v>860.29</v>
      </c>
      <c r="G9" s="16">
        <v>548.086</v>
      </c>
      <c r="H9" s="15">
        <v>727.94</v>
      </c>
      <c r="I9" s="16">
        <v>649.675</v>
      </c>
      <c r="J9" s="15">
        <v>869.73</v>
      </c>
      <c r="K9" s="16">
        <v>648.66</v>
      </c>
      <c r="L9" s="17">
        <f aca="true" t="shared" si="1" ref="L9:M16">D9+F9</f>
        <v>1711.1100000000001</v>
      </c>
      <c r="M9" s="18">
        <f t="shared" si="1"/>
        <v>1346.03</v>
      </c>
      <c r="N9" s="19">
        <f aca="true" t="shared" si="2" ref="N9:N21">L9-M9</f>
        <v>365.08000000000015</v>
      </c>
      <c r="P9" s="17">
        <f aca="true" t="shared" si="3" ref="P9:P20">L9+H9</f>
        <v>2439.05</v>
      </c>
      <c r="Q9" s="18">
        <f aca="true" t="shared" si="4" ref="Q9:Q20">M9+I9</f>
        <v>1995.705</v>
      </c>
      <c r="R9" s="19">
        <f aca="true" t="shared" si="5" ref="R9:R21">P9-Q9</f>
        <v>443.34500000000025</v>
      </c>
      <c r="T9" s="17">
        <f aca="true" t="shared" si="6" ref="T9:T21">J9+P9</f>
        <v>3308.78</v>
      </c>
      <c r="U9" s="18">
        <f aca="true" t="shared" si="7" ref="U9:U21">Q9+K9</f>
        <v>2644.365</v>
      </c>
      <c r="V9" s="19">
        <f aca="true" t="shared" si="8" ref="V9:V21">T9-U9</f>
        <v>664.4150000000004</v>
      </c>
      <c r="X9" s="17">
        <v>2954.38</v>
      </c>
      <c r="Y9" s="18">
        <v>2738.902</v>
      </c>
      <c r="Z9" s="19">
        <v>215.478</v>
      </c>
      <c r="AA9" s="19"/>
      <c r="AB9" s="17">
        <v>8744.84</v>
      </c>
      <c r="AC9" s="18">
        <v>8015.487</v>
      </c>
      <c r="AD9" s="19">
        <v>729.353</v>
      </c>
      <c r="AE9" s="19"/>
      <c r="AF9" s="17">
        <v>9641.73</v>
      </c>
      <c r="AG9" s="18">
        <v>8710.504</v>
      </c>
      <c r="AH9" s="19">
        <v>931.225999999999</v>
      </c>
      <c r="AJ9" s="17">
        <v>10020.53</v>
      </c>
      <c r="AK9" s="18">
        <v>8821.835</v>
      </c>
      <c r="AL9" s="19">
        <v>1198.695</v>
      </c>
      <c r="AN9" s="20">
        <v>10294.97</v>
      </c>
      <c r="AO9" s="21">
        <v>9100.2</v>
      </c>
      <c r="AP9" s="22">
        <v>1194.77</v>
      </c>
      <c r="AR9" s="23">
        <v>9624.41</v>
      </c>
      <c r="AS9" s="24">
        <v>9535.46</v>
      </c>
      <c r="AT9" s="25">
        <v>88.9500000000007</v>
      </c>
    </row>
    <row r="10" spans="2:46" ht="15">
      <c r="B10" s="10" t="s">
        <v>23</v>
      </c>
      <c r="C10" s="14">
        <f t="shared" si="0"/>
        <v>8418.12</v>
      </c>
      <c r="D10" s="26">
        <v>4330.59</v>
      </c>
      <c r="E10" s="27">
        <v>4330.59</v>
      </c>
      <c r="F10" s="26">
        <v>774.84</v>
      </c>
      <c r="G10" s="27">
        <v>774.84</v>
      </c>
      <c r="H10" s="26">
        <v>0</v>
      </c>
      <c r="I10" s="27">
        <v>136.9</v>
      </c>
      <c r="J10" s="26">
        <v>3312.69</v>
      </c>
      <c r="K10" s="53">
        <v>3137.663</v>
      </c>
      <c r="L10" s="17">
        <f t="shared" si="1"/>
        <v>5105.43</v>
      </c>
      <c r="M10" s="18">
        <f t="shared" si="1"/>
        <v>5105.43</v>
      </c>
      <c r="N10" s="19">
        <f t="shared" si="2"/>
        <v>0</v>
      </c>
      <c r="P10" s="17">
        <f t="shared" si="3"/>
        <v>5105.43</v>
      </c>
      <c r="Q10" s="18">
        <f t="shared" si="4"/>
        <v>5242.33</v>
      </c>
      <c r="R10" s="19">
        <f t="shared" si="5"/>
        <v>-136.89999999999964</v>
      </c>
      <c r="T10" s="17">
        <f t="shared" si="6"/>
        <v>8418.12</v>
      </c>
      <c r="U10" s="18">
        <f t="shared" si="7"/>
        <v>8379.993</v>
      </c>
      <c r="V10" s="19">
        <f t="shared" si="8"/>
        <v>38.12700000000041</v>
      </c>
      <c r="X10" s="17">
        <v>8418.68</v>
      </c>
      <c r="Y10" s="18">
        <v>8385.947</v>
      </c>
      <c r="Z10" s="19">
        <v>32.7330000000002</v>
      </c>
      <c r="AA10" s="19"/>
      <c r="AB10" s="17">
        <v>24515.14</v>
      </c>
      <c r="AC10" s="18">
        <v>24682.103</v>
      </c>
      <c r="AD10" s="19">
        <v>-166.963</v>
      </c>
      <c r="AE10" s="19"/>
      <c r="AF10" s="17">
        <v>24344.77</v>
      </c>
      <c r="AG10" s="18">
        <v>24485.55</v>
      </c>
      <c r="AH10" s="19">
        <v>-140.779999999999</v>
      </c>
      <c r="AJ10" s="17">
        <v>24570.69</v>
      </c>
      <c r="AK10" s="18">
        <v>24677.69</v>
      </c>
      <c r="AL10" s="19">
        <v>-107</v>
      </c>
      <c r="AN10" s="20">
        <v>26165</v>
      </c>
      <c r="AO10" s="21">
        <v>26389.68</v>
      </c>
      <c r="AP10" s="22">
        <v>-224.68</v>
      </c>
      <c r="AR10" s="23">
        <v>26165</v>
      </c>
      <c r="AS10" s="24">
        <v>26792.827</v>
      </c>
      <c r="AT10" s="25">
        <v>-627.827000000001</v>
      </c>
    </row>
    <row r="11" spans="2:46" ht="15">
      <c r="B11" s="10" t="s">
        <v>24</v>
      </c>
      <c r="C11" s="14">
        <f t="shared" si="0"/>
        <v>1301.42</v>
      </c>
      <c r="D11" s="15">
        <f aca="true" t="shared" si="9" ref="D11:K11">D12+D13</f>
        <v>653.03</v>
      </c>
      <c r="E11" s="28">
        <f t="shared" si="9"/>
        <v>676.1659999999999</v>
      </c>
      <c r="F11" s="15">
        <f t="shared" si="9"/>
        <v>130.44</v>
      </c>
      <c r="G11" s="28">
        <f t="shared" si="9"/>
        <v>134.117</v>
      </c>
      <c r="H11" s="15">
        <f t="shared" si="9"/>
        <v>16.16</v>
      </c>
      <c r="I11" s="28">
        <f t="shared" si="9"/>
        <v>30.820999999999998</v>
      </c>
      <c r="J11" s="15">
        <f t="shared" si="9"/>
        <v>501.79</v>
      </c>
      <c r="K11" s="28">
        <f t="shared" si="9"/>
        <v>504.73</v>
      </c>
      <c r="L11" s="17">
        <f t="shared" si="1"/>
        <v>783.47</v>
      </c>
      <c r="M11" s="18">
        <f t="shared" si="1"/>
        <v>810.2829999999999</v>
      </c>
      <c r="N11" s="19">
        <f t="shared" si="2"/>
        <v>-26.812999999999874</v>
      </c>
      <c r="P11" s="17">
        <f t="shared" si="3"/>
        <v>799.63</v>
      </c>
      <c r="Q11" s="18">
        <f t="shared" si="4"/>
        <v>841.1039999999999</v>
      </c>
      <c r="R11" s="19">
        <f t="shared" si="5"/>
        <v>-41.47399999999993</v>
      </c>
      <c r="T11" s="17">
        <f t="shared" si="6"/>
        <v>1301.42</v>
      </c>
      <c r="U11" s="18">
        <f t="shared" si="7"/>
        <v>1345.8339999999998</v>
      </c>
      <c r="V11" s="19">
        <f t="shared" si="8"/>
        <v>-44.41399999999976</v>
      </c>
      <c r="X11" s="17">
        <v>1293.13</v>
      </c>
      <c r="Y11" s="18">
        <v>1303.481</v>
      </c>
      <c r="Z11" s="19">
        <v>-10.3509999999999</v>
      </c>
      <c r="AA11" s="19"/>
      <c r="AB11" s="17">
        <v>5815.76</v>
      </c>
      <c r="AC11" s="18">
        <v>5788.531</v>
      </c>
      <c r="AD11" s="19">
        <v>27.2290000000003</v>
      </c>
      <c r="AE11" s="19"/>
      <c r="AF11" s="17">
        <v>6006.26</v>
      </c>
      <c r="AG11" s="18">
        <v>5723.024</v>
      </c>
      <c r="AH11" s="19">
        <v>283.236000000001</v>
      </c>
      <c r="AJ11" s="17">
        <v>6006.29</v>
      </c>
      <c r="AK11" s="18">
        <v>5697.801</v>
      </c>
      <c r="AL11" s="19">
        <v>308.488999999999</v>
      </c>
      <c r="AN11" s="20">
        <v>6078.45</v>
      </c>
      <c r="AO11" s="21">
        <v>5704.4</v>
      </c>
      <c r="AP11" s="22">
        <v>374.049999999999</v>
      </c>
      <c r="AR11" s="23">
        <v>5975.1</v>
      </c>
      <c r="AS11" s="24">
        <v>5895.055</v>
      </c>
      <c r="AT11" s="25">
        <v>80.0449999999992</v>
      </c>
    </row>
    <row r="12" spans="2:46" ht="15">
      <c r="B12" s="29" t="s">
        <v>25</v>
      </c>
      <c r="C12" s="14">
        <f t="shared" si="0"/>
        <v>65.22</v>
      </c>
      <c r="D12" s="30">
        <v>16.41</v>
      </c>
      <c r="E12" s="31">
        <v>17.636</v>
      </c>
      <c r="F12" s="30">
        <v>16.24</v>
      </c>
      <c r="G12" s="31">
        <v>12.767</v>
      </c>
      <c r="H12" s="30">
        <v>16.16</v>
      </c>
      <c r="I12" s="31">
        <v>15.891</v>
      </c>
      <c r="J12" s="30">
        <v>16.41</v>
      </c>
      <c r="K12" s="31">
        <v>17.79</v>
      </c>
      <c r="L12" s="32">
        <f t="shared" si="1"/>
        <v>32.65</v>
      </c>
      <c r="M12" s="33">
        <f t="shared" si="1"/>
        <v>30.403</v>
      </c>
      <c r="N12" s="34">
        <f t="shared" si="2"/>
        <v>2.247</v>
      </c>
      <c r="O12" s="35"/>
      <c r="P12" s="32">
        <f t="shared" si="3"/>
        <v>48.81</v>
      </c>
      <c r="Q12" s="33">
        <f t="shared" si="4"/>
        <v>46.294</v>
      </c>
      <c r="R12" s="34">
        <f t="shared" si="5"/>
        <v>2.5160000000000053</v>
      </c>
      <c r="S12" s="35"/>
      <c r="T12" s="32">
        <f t="shared" si="6"/>
        <v>65.22</v>
      </c>
      <c r="U12" s="33">
        <f t="shared" si="7"/>
        <v>64.084</v>
      </c>
      <c r="V12" s="34">
        <f t="shared" si="8"/>
        <v>1.1359999999999957</v>
      </c>
      <c r="W12" s="36"/>
      <c r="X12" s="37">
        <v>51.42</v>
      </c>
      <c r="Y12" s="38">
        <v>51.634</v>
      </c>
      <c r="Z12" s="34">
        <v>-0.213999999999999</v>
      </c>
      <c r="AA12" s="39"/>
      <c r="AB12" s="37">
        <v>906.03</v>
      </c>
      <c r="AC12" s="38">
        <v>979.611</v>
      </c>
      <c r="AD12" s="39">
        <v>-73.581</v>
      </c>
      <c r="AE12" s="39"/>
      <c r="AF12" s="37">
        <v>910.8</v>
      </c>
      <c r="AG12" s="38">
        <v>900.53</v>
      </c>
      <c r="AH12" s="39">
        <v>10.27</v>
      </c>
      <c r="AI12" s="36"/>
      <c r="AJ12" s="37">
        <v>910.81</v>
      </c>
      <c r="AK12" s="38">
        <v>869.241</v>
      </c>
      <c r="AL12" s="39">
        <v>41.569</v>
      </c>
      <c r="AM12" s="36"/>
      <c r="AN12" s="40">
        <v>892.15</v>
      </c>
      <c r="AO12" s="41">
        <v>771.63</v>
      </c>
      <c r="AP12" s="42">
        <v>120.52</v>
      </c>
      <c r="AR12" s="43">
        <v>865.99</v>
      </c>
      <c r="AS12" s="44">
        <v>601.31</v>
      </c>
      <c r="AT12" s="45">
        <v>264.68</v>
      </c>
    </row>
    <row r="13" spans="2:46" ht="15">
      <c r="B13" s="29" t="s">
        <v>26</v>
      </c>
      <c r="C13" s="14">
        <f t="shared" si="0"/>
        <v>1236.2</v>
      </c>
      <c r="D13" s="30">
        <v>636.62</v>
      </c>
      <c r="E13" s="31">
        <v>658.53</v>
      </c>
      <c r="F13" s="30">
        <v>114.2</v>
      </c>
      <c r="G13" s="31">
        <v>121.35</v>
      </c>
      <c r="H13" s="30">
        <v>0</v>
      </c>
      <c r="I13" s="31">
        <v>14.93</v>
      </c>
      <c r="J13" s="30">
        <v>485.38</v>
      </c>
      <c r="K13" s="31">
        <v>486.94</v>
      </c>
      <c r="L13" s="32">
        <f t="shared" si="1"/>
        <v>750.82</v>
      </c>
      <c r="M13" s="33">
        <f t="shared" si="1"/>
        <v>779.88</v>
      </c>
      <c r="N13" s="34">
        <f t="shared" si="2"/>
        <v>-29.059999999999945</v>
      </c>
      <c r="O13" s="35"/>
      <c r="P13" s="32">
        <f t="shared" si="3"/>
        <v>750.82</v>
      </c>
      <c r="Q13" s="33">
        <f t="shared" si="4"/>
        <v>794.81</v>
      </c>
      <c r="R13" s="34">
        <f t="shared" si="5"/>
        <v>-43.989999999999895</v>
      </c>
      <c r="S13" s="35"/>
      <c r="T13" s="32">
        <f t="shared" si="6"/>
        <v>1236.2</v>
      </c>
      <c r="U13" s="33">
        <f t="shared" si="7"/>
        <v>1281.75</v>
      </c>
      <c r="V13" s="34">
        <f t="shared" si="8"/>
        <v>-45.549999999999955</v>
      </c>
      <c r="W13" s="36"/>
      <c r="X13" s="37">
        <v>1241.71</v>
      </c>
      <c r="Y13" s="38">
        <v>1251.847</v>
      </c>
      <c r="Z13" s="34">
        <v>-10.1369999999999</v>
      </c>
      <c r="AA13" s="39"/>
      <c r="AB13" s="37">
        <v>4909.73</v>
      </c>
      <c r="AC13" s="38">
        <v>4808.92</v>
      </c>
      <c r="AD13" s="39">
        <v>100.809999999999</v>
      </c>
      <c r="AE13" s="39"/>
      <c r="AF13" s="37">
        <v>5095.46</v>
      </c>
      <c r="AG13" s="38">
        <v>4822.494</v>
      </c>
      <c r="AH13" s="39">
        <v>272.966</v>
      </c>
      <c r="AI13" s="36"/>
      <c r="AJ13" s="37">
        <v>5095.48</v>
      </c>
      <c r="AK13" s="38">
        <v>4828.56</v>
      </c>
      <c r="AL13" s="39">
        <v>266.919999999999</v>
      </c>
      <c r="AM13" s="36"/>
      <c r="AN13" s="40">
        <v>5186.3</v>
      </c>
      <c r="AO13" s="41">
        <v>4932.77</v>
      </c>
      <c r="AP13" s="42">
        <v>253.53</v>
      </c>
      <c r="AR13" s="43">
        <v>5109.11</v>
      </c>
      <c r="AS13" s="44">
        <v>5293.745</v>
      </c>
      <c r="AT13" s="45">
        <v>-184.635</v>
      </c>
    </row>
    <row r="14" spans="2:46" ht="15">
      <c r="B14" s="46" t="s">
        <v>27</v>
      </c>
      <c r="C14" s="14">
        <f t="shared" si="0"/>
        <v>424.14000000000004</v>
      </c>
      <c r="D14" s="15">
        <f aca="true" t="shared" si="10" ref="D14:K14">D15+D16</f>
        <v>216.84</v>
      </c>
      <c r="E14" s="28">
        <f t="shared" si="10"/>
        <v>224.03</v>
      </c>
      <c r="F14" s="15">
        <f t="shared" si="10"/>
        <v>40.25</v>
      </c>
      <c r="G14" s="28">
        <f t="shared" si="10"/>
        <v>42.255</v>
      </c>
      <c r="H14" s="15">
        <f t="shared" si="10"/>
        <v>1.5</v>
      </c>
      <c r="I14" s="28">
        <f t="shared" si="10"/>
        <v>8.486</v>
      </c>
      <c r="J14" s="15">
        <f t="shared" si="10"/>
        <v>165.55</v>
      </c>
      <c r="K14" s="28">
        <f t="shared" si="10"/>
        <v>142.274</v>
      </c>
      <c r="L14" s="17">
        <f t="shared" si="1"/>
        <v>257.09000000000003</v>
      </c>
      <c r="M14" s="18">
        <f t="shared" si="1"/>
        <v>266.285</v>
      </c>
      <c r="N14" s="19">
        <f t="shared" si="2"/>
        <v>-9.194999999999993</v>
      </c>
      <c r="P14" s="17">
        <f t="shared" si="3"/>
        <v>258.59000000000003</v>
      </c>
      <c r="Q14" s="18">
        <f t="shared" si="4"/>
        <v>274.771</v>
      </c>
      <c r="R14" s="19">
        <f t="shared" si="5"/>
        <v>-16.180999999999983</v>
      </c>
      <c r="T14" s="17">
        <f t="shared" si="6"/>
        <v>424.14000000000004</v>
      </c>
      <c r="U14" s="18">
        <f t="shared" si="7"/>
        <v>417.045</v>
      </c>
      <c r="V14" s="19">
        <f t="shared" si="8"/>
        <v>7.095000000000027</v>
      </c>
      <c r="X14" s="17">
        <v>267.59</v>
      </c>
      <c r="Y14" s="18">
        <v>422.596</v>
      </c>
      <c r="Z14" s="19">
        <v>-155.006</v>
      </c>
      <c r="AA14" s="19"/>
      <c r="AB14" s="17">
        <v>3462.35</v>
      </c>
      <c r="AC14" s="18">
        <v>3438.27</v>
      </c>
      <c r="AD14" s="19">
        <v>24.0799999999999</v>
      </c>
      <c r="AE14" s="19"/>
      <c r="AF14" s="17">
        <v>4395.72</v>
      </c>
      <c r="AG14" s="18">
        <v>2889.252</v>
      </c>
      <c r="AH14" s="19">
        <v>1506.468</v>
      </c>
      <c r="AJ14" s="17">
        <v>4493.37</v>
      </c>
      <c r="AK14" s="18">
        <v>3076.031</v>
      </c>
      <c r="AL14" s="19">
        <v>1417.339</v>
      </c>
      <c r="AN14" s="20">
        <v>4501.32</v>
      </c>
      <c r="AO14" s="21">
        <v>3442.96</v>
      </c>
      <c r="AP14" s="22">
        <v>1058.36</v>
      </c>
      <c r="AR14" s="23">
        <v>4512.05</v>
      </c>
      <c r="AS14" s="24">
        <v>3904.259</v>
      </c>
      <c r="AT14" s="25">
        <v>607.790999999999</v>
      </c>
    </row>
    <row r="15" spans="2:46" ht="15">
      <c r="B15" s="30" t="s">
        <v>28</v>
      </c>
      <c r="C15" s="14">
        <f t="shared" si="0"/>
        <v>6.200000000000001</v>
      </c>
      <c r="D15" s="30">
        <v>1.57</v>
      </c>
      <c r="E15" s="47">
        <v>4.03</v>
      </c>
      <c r="F15" s="30">
        <v>1.57</v>
      </c>
      <c r="G15" s="31">
        <v>2.875</v>
      </c>
      <c r="H15" s="30">
        <v>1.5</v>
      </c>
      <c r="I15" s="31">
        <v>3.136</v>
      </c>
      <c r="J15" s="30">
        <v>1.56</v>
      </c>
      <c r="K15" s="31">
        <v>4.084</v>
      </c>
      <c r="L15" s="32">
        <f t="shared" si="1"/>
        <v>3.14</v>
      </c>
      <c r="M15" s="33">
        <f t="shared" si="1"/>
        <v>6.905</v>
      </c>
      <c r="N15" s="34">
        <f t="shared" si="2"/>
        <v>-3.765</v>
      </c>
      <c r="O15" s="35"/>
      <c r="P15" s="32">
        <f t="shared" si="3"/>
        <v>4.640000000000001</v>
      </c>
      <c r="Q15" s="33">
        <f t="shared" si="4"/>
        <v>10.041</v>
      </c>
      <c r="R15" s="34">
        <f t="shared" si="5"/>
        <v>-5.401</v>
      </c>
      <c r="S15" s="35"/>
      <c r="T15" s="32">
        <f t="shared" si="6"/>
        <v>6.200000000000001</v>
      </c>
      <c r="U15" s="33">
        <f t="shared" si="7"/>
        <v>14.125</v>
      </c>
      <c r="V15" s="34">
        <f t="shared" si="8"/>
        <v>-7.924999999999999</v>
      </c>
      <c r="W15" s="36"/>
      <c r="X15" s="37">
        <v>4.56</v>
      </c>
      <c r="Y15" s="38">
        <v>13.026</v>
      </c>
      <c r="Z15" s="34">
        <v>-8.466</v>
      </c>
      <c r="AA15" s="39"/>
      <c r="AB15" s="37">
        <v>140.51</v>
      </c>
      <c r="AC15" s="38">
        <v>137.74</v>
      </c>
      <c r="AD15" s="39">
        <v>2.76999999999998</v>
      </c>
      <c r="AE15" s="39"/>
      <c r="AF15" s="37">
        <v>228.24</v>
      </c>
      <c r="AG15" s="38">
        <v>132.482</v>
      </c>
      <c r="AH15" s="39">
        <v>95.758</v>
      </c>
      <c r="AI15" s="36"/>
      <c r="AJ15" s="37">
        <v>262.6</v>
      </c>
      <c r="AK15" s="38">
        <v>144.342</v>
      </c>
      <c r="AL15" s="39">
        <v>118.258</v>
      </c>
      <c r="AM15" s="36"/>
      <c r="AN15" s="40">
        <v>219.86</v>
      </c>
      <c r="AO15" s="41">
        <v>163.66</v>
      </c>
      <c r="AP15" s="42">
        <v>56.2</v>
      </c>
      <c r="AR15" s="43">
        <v>230.61</v>
      </c>
      <c r="AS15" s="44">
        <v>285.38</v>
      </c>
      <c r="AT15" s="45">
        <v>-54.77</v>
      </c>
    </row>
    <row r="16" spans="2:46" ht="15">
      <c r="B16" s="30" t="s">
        <v>29</v>
      </c>
      <c r="C16" s="14">
        <f t="shared" si="0"/>
        <v>417.94000000000005</v>
      </c>
      <c r="D16" s="30">
        <v>215.27</v>
      </c>
      <c r="E16" s="47">
        <v>220</v>
      </c>
      <c r="F16" s="30">
        <v>38.68</v>
      </c>
      <c r="G16" s="47">
        <v>39.38</v>
      </c>
      <c r="H16" s="30">
        <v>0</v>
      </c>
      <c r="I16" s="47">
        <v>5.35</v>
      </c>
      <c r="J16" s="30">
        <v>163.99</v>
      </c>
      <c r="K16" s="31">
        <v>138.19</v>
      </c>
      <c r="L16" s="32">
        <f t="shared" si="1"/>
        <v>253.95000000000002</v>
      </c>
      <c r="M16" s="33">
        <f t="shared" si="1"/>
        <v>259.38</v>
      </c>
      <c r="N16" s="34">
        <f t="shared" si="2"/>
        <v>-5.429999999999978</v>
      </c>
      <c r="O16" s="35"/>
      <c r="P16" s="32">
        <f t="shared" si="3"/>
        <v>253.95000000000002</v>
      </c>
      <c r="Q16" s="33">
        <f t="shared" si="4"/>
        <v>264.73</v>
      </c>
      <c r="R16" s="34">
        <f t="shared" si="5"/>
        <v>-10.780000000000001</v>
      </c>
      <c r="S16" s="35"/>
      <c r="T16" s="32">
        <f t="shared" si="6"/>
        <v>417.94000000000005</v>
      </c>
      <c r="U16" s="33">
        <f t="shared" si="7"/>
        <v>402.92</v>
      </c>
      <c r="V16" s="34">
        <f t="shared" si="8"/>
        <v>15.020000000000039</v>
      </c>
      <c r="W16" s="36"/>
      <c r="X16" s="37">
        <v>263.03</v>
      </c>
      <c r="Y16" s="38">
        <v>409.57</v>
      </c>
      <c r="Z16" s="34">
        <v>-146.54</v>
      </c>
      <c r="AA16" s="39"/>
      <c r="AB16" s="37">
        <v>3321.84</v>
      </c>
      <c r="AC16" s="38">
        <v>3300.53</v>
      </c>
      <c r="AD16" s="39">
        <v>21.3099999999999</v>
      </c>
      <c r="AE16" s="39"/>
      <c r="AF16" s="37">
        <v>4167.48</v>
      </c>
      <c r="AG16" s="38">
        <v>2756.77</v>
      </c>
      <c r="AH16" s="39">
        <v>1410.71</v>
      </c>
      <c r="AI16" s="36"/>
      <c r="AJ16" s="37">
        <v>4230.77</v>
      </c>
      <c r="AK16" s="38">
        <v>2931.689</v>
      </c>
      <c r="AL16" s="39">
        <v>1299.081</v>
      </c>
      <c r="AM16" s="36"/>
      <c r="AN16" s="40">
        <v>4281.46</v>
      </c>
      <c r="AO16" s="41">
        <v>3279.3</v>
      </c>
      <c r="AP16" s="42">
        <v>1002.16</v>
      </c>
      <c r="AR16" s="43">
        <v>4281.44</v>
      </c>
      <c r="AS16" s="44">
        <v>3618.879</v>
      </c>
      <c r="AT16" s="45">
        <v>662.561</v>
      </c>
    </row>
    <row r="17" spans="2:46" ht="14.25" customHeight="1">
      <c r="B17" s="48" t="s">
        <v>30</v>
      </c>
      <c r="C17" s="14"/>
      <c r="D17" s="48"/>
      <c r="E17" s="49"/>
      <c r="F17" s="50"/>
      <c r="G17" s="49"/>
      <c r="H17" s="48"/>
      <c r="I17" s="51"/>
      <c r="J17" s="48"/>
      <c r="K17" s="51"/>
      <c r="L17" s="17"/>
      <c r="M17" s="18"/>
      <c r="N17" s="19">
        <f t="shared" si="2"/>
        <v>0</v>
      </c>
      <c r="P17" s="17">
        <f t="shared" si="3"/>
        <v>0</v>
      </c>
      <c r="Q17" s="18">
        <f t="shared" si="4"/>
        <v>0</v>
      </c>
      <c r="R17" s="19">
        <f t="shared" si="5"/>
        <v>0</v>
      </c>
      <c r="T17" s="17">
        <f t="shared" si="6"/>
        <v>0</v>
      </c>
      <c r="U17" s="18">
        <f t="shared" si="7"/>
        <v>0</v>
      </c>
      <c r="V17" s="19">
        <f t="shared" si="8"/>
        <v>0</v>
      </c>
      <c r="X17" s="17"/>
      <c r="Y17" s="18"/>
      <c r="Z17" s="19">
        <v>0</v>
      </c>
      <c r="AA17" s="19"/>
      <c r="AB17" s="17">
        <v>0</v>
      </c>
      <c r="AC17" s="18">
        <v>6.24</v>
      </c>
      <c r="AD17" s="19">
        <v>-6.24</v>
      </c>
      <c r="AE17" s="19"/>
      <c r="AF17" s="17"/>
      <c r="AG17" s="18">
        <v>5.512</v>
      </c>
      <c r="AH17" s="19">
        <v>-5.512</v>
      </c>
      <c r="AJ17" s="17">
        <v>0</v>
      </c>
      <c r="AK17" s="18">
        <v>10.608</v>
      </c>
      <c r="AL17" s="19">
        <v>-10.608</v>
      </c>
      <c r="AN17" s="20"/>
      <c r="AO17" s="21">
        <v>106.3</v>
      </c>
      <c r="AP17" s="22">
        <v>-106.3</v>
      </c>
      <c r="AR17" s="23"/>
      <c r="AS17" s="24"/>
      <c r="AT17" s="25">
        <v>0</v>
      </c>
    </row>
    <row r="18" spans="2:46" ht="13.5" customHeight="1">
      <c r="B18" s="48" t="s">
        <v>31</v>
      </c>
      <c r="C18" s="14"/>
      <c r="D18" s="48"/>
      <c r="E18" s="49"/>
      <c r="F18" s="50"/>
      <c r="G18" s="49"/>
      <c r="H18" s="48"/>
      <c r="I18" s="52"/>
      <c r="J18" s="48"/>
      <c r="K18" s="51"/>
      <c r="L18" s="17"/>
      <c r="M18" s="18"/>
      <c r="N18" s="19">
        <f t="shared" si="2"/>
        <v>0</v>
      </c>
      <c r="P18" s="17">
        <f t="shared" si="3"/>
        <v>0</v>
      </c>
      <c r="Q18" s="18">
        <f t="shared" si="4"/>
        <v>0</v>
      </c>
      <c r="R18" s="19">
        <f t="shared" si="5"/>
        <v>0</v>
      </c>
      <c r="T18" s="17">
        <f t="shared" si="6"/>
        <v>0</v>
      </c>
      <c r="U18" s="18">
        <f t="shared" si="7"/>
        <v>0</v>
      </c>
      <c r="V18" s="19">
        <f t="shared" si="8"/>
        <v>0</v>
      </c>
      <c r="X18" s="17"/>
      <c r="Y18" s="18"/>
      <c r="Z18" s="19">
        <v>0</v>
      </c>
      <c r="AA18" s="19"/>
      <c r="AB18" s="17">
        <v>0</v>
      </c>
      <c r="AC18" s="18">
        <v>25.57</v>
      </c>
      <c r="AD18" s="19">
        <v>-25.57</v>
      </c>
      <c r="AE18" s="19"/>
      <c r="AF18" s="17"/>
      <c r="AG18" s="18">
        <v>26.51</v>
      </c>
      <c r="AH18" s="19">
        <v>-26.51</v>
      </c>
      <c r="AJ18" s="17">
        <v>0</v>
      </c>
      <c r="AK18" s="18">
        <v>30.48</v>
      </c>
      <c r="AL18" s="19">
        <v>-30.48</v>
      </c>
      <c r="AN18" s="20"/>
      <c r="AO18" s="21">
        <v>91.52</v>
      </c>
      <c r="AP18" s="22">
        <v>-91.52</v>
      </c>
      <c r="AR18" s="23"/>
      <c r="AS18" s="24"/>
      <c r="AT18" s="25">
        <v>0</v>
      </c>
    </row>
    <row r="19" spans="2:46" ht="15">
      <c r="B19" s="10" t="s">
        <v>32</v>
      </c>
      <c r="C19" s="14">
        <f>D19+F19+H19+J19</f>
        <v>102.29999999999998</v>
      </c>
      <c r="D19" s="26">
        <v>38.56</v>
      </c>
      <c r="E19" s="53">
        <v>38.426</v>
      </c>
      <c r="F19" s="26">
        <v>18.66</v>
      </c>
      <c r="G19" s="53">
        <v>16.834</v>
      </c>
      <c r="H19" s="26">
        <v>12.07</v>
      </c>
      <c r="I19" s="53">
        <v>8.288</v>
      </c>
      <c r="J19" s="26">
        <v>33.01</v>
      </c>
      <c r="K19" s="53">
        <v>60.329</v>
      </c>
      <c r="L19" s="17">
        <f>D19+F19</f>
        <v>57.22</v>
      </c>
      <c r="M19" s="18">
        <f>E19+G19</f>
        <v>55.260000000000005</v>
      </c>
      <c r="N19" s="19">
        <f t="shared" si="2"/>
        <v>1.9599999999999937</v>
      </c>
      <c r="P19" s="17">
        <f t="shared" si="3"/>
        <v>69.28999999999999</v>
      </c>
      <c r="Q19" s="18">
        <f t="shared" si="4"/>
        <v>63.548</v>
      </c>
      <c r="R19" s="19">
        <f t="shared" si="5"/>
        <v>5.74199999999999</v>
      </c>
      <c r="T19" s="17">
        <f t="shared" si="6"/>
        <v>102.29999999999998</v>
      </c>
      <c r="U19" s="18">
        <f t="shared" si="7"/>
        <v>123.87700000000001</v>
      </c>
      <c r="V19" s="19">
        <f t="shared" si="8"/>
        <v>-21.577000000000027</v>
      </c>
      <c r="X19" s="17">
        <v>111.11</v>
      </c>
      <c r="Y19" s="18">
        <v>106.654</v>
      </c>
      <c r="Z19" s="19">
        <v>4.456</v>
      </c>
      <c r="AA19" s="19"/>
      <c r="AB19" s="17">
        <v>461.13</v>
      </c>
      <c r="AC19" s="18">
        <v>447.172</v>
      </c>
      <c r="AD19" s="19">
        <v>13.958</v>
      </c>
      <c r="AE19" s="19"/>
      <c r="AF19" s="17">
        <v>450.46</v>
      </c>
      <c r="AG19" s="18">
        <v>430.499</v>
      </c>
      <c r="AH19" s="19">
        <v>19.961</v>
      </c>
      <c r="AJ19" s="17">
        <v>451.2</v>
      </c>
      <c r="AK19" s="18">
        <v>452.99</v>
      </c>
      <c r="AL19" s="19">
        <v>-1.79000000000002</v>
      </c>
      <c r="AN19" s="20">
        <v>449.29</v>
      </c>
      <c r="AO19" s="21">
        <v>461.82</v>
      </c>
      <c r="AP19" s="22">
        <v>-12.53</v>
      </c>
      <c r="AR19" s="23">
        <v>458.73</v>
      </c>
      <c r="AS19" s="24">
        <v>446.15</v>
      </c>
      <c r="AT19" s="25">
        <v>12.58</v>
      </c>
    </row>
    <row r="20" spans="2:46" ht="15">
      <c r="B20" s="10"/>
      <c r="C20" s="14"/>
      <c r="D20" s="26"/>
      <c r="E20" s="27"/>
      <c r="F20" s="26"/>
      <c r="G20" s="27"/>
      <c r="H20" s="26"/>
      <c r="I20" s="27"/>
      <c r="J20" s="26"/>
      <c r="K20" s="27"/>
      <c r="L20" s="17">
        <f>D20+F20</f>
        <v>0</v>
      </c>
      <c r="M20" s="18">
        <f>E20+G20</f>
        <v>0</v>
      </c>
      <c r="N20" s="19">
        <f t="shared" si="2"/>
        <v>0</v>
      </c>
      <c r="P20" s="17">
        <f t="shared" si="3"/>
        <v>0</v>
      </c>
      <c r="Q20" s="18">
        <f t="shared" si="4"/>
        <v>0</v>
      </c>
      <c r="R20" s="19">
        <f t="shared" si="5"/>
        <v>0</v>
      </c>
      <c r="T20" s="17">
        <f t="shared" si="6"/>
        <v>0</v>
      </c>
      <c r="U20" s="18">
        <f t="shared" si="7"/>
        <v>0</v>
      </c>
      <c r="V20" s="19">
        <f t="shared" si="8"/>
        <v>0</v>
      </c>
      <c r="X20" s="17"/>
      <c r="Y20" s="18"/>
      <c r="Z20" s="19">
        <v>0</v>
      </c>
      <c r="AA20" s="19"/>
      <c r="AB20" s="17">
        <v>0</v>
      </c>
      <c r="AC20" s="18">
        <v>0</v>
      </c>
      <c r="AD20" s="19">
        <v>0</v>
      </c>
      <c r="AE20" s="19"/>
      <c r="AF20" s="17"/>
      <c r="AG20" s="18"/>
      <c r="AH20" s="19">
        <v>0</v>
      </c>
      <c r="AJ20" s="17">
        <v>0</v>
      </c>
      <c r="AK20" s="18">
        <v>0</v>
      </c>
      <c r="AL20" s="19">
        <v>0</v>
      </c>
      <c r="AN20" s="20"/>
      <c r="AO20" s="21"/>
      <c r="AP20" s="22">
        <v>0</v>
      </c>
      <c r="AR20" s="23"/>
      <c r="AS20" s="24"/>
      <c r="AT20" s="25">
        <v>0</v>
      </c>
    </row>
    <row r="21" spans="2:46" ht="15">
      <c r="B21" s="10" t="s">
        <v>33</v>
      </c>
      <c r="C21" s="14">
        <f>D21+F21+H21+J21</f>
        <v>13554.760000000002</v>
      </c>
      <c r="D21" s="54">
        <f aca="true" t="shared" si="11" ref="D21:K21">D9+D10+D11+D14+D17+D18+D19</f>
        <v>6089.84</v>
      </c>
      <c r="E21" s="55">
        <f t="shared" si="11"/>
        <v>6067.156</v>
      </c>
      <c r="F21" s="54">
        <f t="shared" si="11"/>
        <v>1824.4800000000002</v>
      </c>
      <c r="G21" s="55">
        <f t="shared" si="11"/>
        <v>1516.132</v>
      </c>
      <c r="H21" s="56">
        <f t="shared" si="11"/>
        <v>757.6700000000001</v>
      </c>
      <c r="I21" s="55">
        <f t="shared" si="11"/>
        <v>834.17</v>
      </c>
      <c r="J21" s="56">
        <f t="shared" si="11"/>
        <v>4882.77</v>
      </c>
      <c r="K21" s="55">
        <f t="shared" si="11"/>
        <v>4493.656</v>
      </c>
      <c r="L21" s="20">
        <f>L9+L10+L11+L14+L17+L18+L19+L20</f>
        <v>7914.3200000000015</v>
      </c>
      <c r="M21" s="57">
        <f>M9+M10+M11+M14+M17+M18+M19+M20</f>
        <v>7583.2880000000005</v>
      </c>
      <c r="N21" s="19">
        <f t="shared" si="2"/>
        <v>331.03200000000106</v>
      </c>
      <c r="P21" s="23">
        <f>P9+P10+P11+P14+P17+P18+P19</f>
        <v>8671.990000000002</v>
      </c>
      <c r="Q21" s="58">
        <f>Q9+Q10+Q11+Q14+Q17+Q18+Q19</f>
        <v>8417.458</v>
      </c>
      <c r="R21" s="19">
        <f t="shared" si="5"/>
        <v>254.53200000000106</v>
      </c>
      <c r="T21" s="23">
        <f t="shared" si="6"/>
        <v>13554.760000000002</v>
      </c>
      <c r="U21" s="24">
        <f t="shared" si="7"/>
        <v>12911.114000000001</v>
      </c>
      <c r="V21" s="59">
        <f t="shared" si="8"/>
        <v>643.6460000000006</v>
      </c>
      <c r="X21" s="23">
        <v>13044.89</v>
      </c>
      <c r="Y21" s="23">
        <v>12957.58</v>
      </c>
      <c r="Z21" s="19">
        <v>87.3100000000031</v>
      </c>
      <c r="AA21" s="59"/>
      <c r="AB21" s="23">
        <v>42999.22</v>
      </c>
      <c r="AC21" s="24">
        <v>42403.373</v>
      </c>
      <c r="AD21" s="59">
        <v>595.847000000002</v>
      </c>
      <c r="AE21" s="59"/>
      <c r="AF21" s="23">
        <v>44838.94</v>
      </c>
      <c r="AG21" s="24">
        <v>42270.851</v>
      </c>
      <c r="AH21" s="59">
        <v>2568.08899999999</v>
      </c>
      <c r="AJ21" s="23">
        <v>45542.08</v>
      </c>
      <c r="AK21" s="24">
        <v>42767.435</v>
      </c>
      <c r="AL21" s="59">
        <v>2774.645</v>
      </c>
      <c r="AN21" s="20">
        <v>47489.03</v>
      </c>
      <c r="AO21" s="21">
        <v>45296.88</v>
      </c>
      <c r="AP21" s="22">
        <v>2192.14999999999</v>
      </c>
      <c r="AR21" s="23">
        <v>46735.29</v>
      </c>
      <c r="AS21" s="24">
        <v>46573.751</v>
      </c>
      <c r="AT21" s="25">
        <v>161.539000000004</v>
      </c>
    </row>
    <row r="22" spans="3:46" ht="15">
      <c r="C22" s="60"/>
      <c r="D22" s="60"/>
      <c r="E22" s="61"/>
      <c r="F22" s="60"/>
      <c r="G22" s="61"/>
      <c r="H22" s="60"/>
      <c r="I22" s="61"/>
      <c r="J22" s="60"/>
      <c r="K22" s="61"/>
      <c r="L22" s="2"/>
      <c r="M22" s="12"/>
      <c r="N22" s="19"/>
      <c r="P22" s="2"/>
      <c r="Q22" s="12"/>
      <c r="R22" s="19"/>
      <c r="T22" s="62">
        <v>0</v>
      </c>
      <c r="U22" s="12"/>
      <c r="V22" s="19"/>
      <c r="X22" s="17"/>
      <c r="Y22" s="19"/>
      <c r="Z22" s="19"/>
      <c r="AA22" s="19"/>
      <c r="AB22" s="62">
        <v>0</v>
      </c>
      <c r="AC22" s="12"/>
      <c r="AD22" s="19"/>
      <c r="AE22" s="19"/>
      <c r="AF22" s="62"/>
      <c r="AG22" s="12"/>
      <c r="AH22" s="19"/>
      <c r="AJ22" s="62"/>
      <c r="AK22" s="12"/>
      <c r="AL22" s="19"/>
      <c r="AN22" s="1"/>
      <c r="AO22" s="63"/>
      <c r="AP22" s="1"/>
      <c r="AR22" s="1"/>
      <c r="AS22" s="63"/>
      <c r="AT22" s="1"/>
    </row>
    <row r="23" spans="2:46" ht="15.75">
      <c r="B23" s="124" t="s">
        <v>34</v>
      </c>
      <c r="C23" s="124"/>
      <c r="D23" s="120" t="s">
        <v>35</v>
      </c>
      <c r="E23" s="120"/>
      <c r="F23" s="120" t="s">
        <v>36</v>
      </c>
      <c r="G23" s="120"/>
      <c r="H23" s="120" t="s">
        <v>37</v>
      </c>
      <c r="I23" s="120"/>
      <c r="J23" s="120" t="s">
        <v>38</v>
      </c>
      <c r="K23" s="120"/>
      <c r="L23" s="121" t="s">
        <v>5</v>
      </c>
      <c r="M23" s="121"/>
      <c r="N23" s="121"/>
      <c r="P23" s="121" t="s">
        <v>39</v>
      </c>
      <c r="Q23" s="121"/>
      <c r="R23" s="121"/>
      <c r="T23" s="121" t="s">
        <v>40</v>
      </c>
      <c r="U23" s="121"/>
      <c r="V23" s="121"/>
      <c r="X23" s="122" t="s">
        <v>8</v>
      </c>
      <c r="Y23" s="122"/>
      <c r="Z23" s="122"/>
      <c r="AA23" s="19"/>
      <c r="AB23" s="121" t="s">
        <v>41</v>
      </c>
      <c r="AC23" s="121"/>
      <c r="AD23" s="121"/>
      <c r="AE23" s="19"/>
      <c r="AF23" s="121" t="s">
        <v>42</v>
      </c>
      <c r="AG23" s="121"/>
      <c r="AH23" s="121"/>
      <c r="AJ23" s="121" t="s">
        <v>43</v>
      </c>
      <c r="AK23" s="121"/>
      <c r="AL23" s="121"/>
      <c r="AN23" s="116" t="s">
        <v>44</v>
      </c>
      <c r="AO23" s="116"/>
      <c r="AP23" s="116"/>
      <c r="AR23" s="116" t="s">
        <v>45</v>
      </c>
      <c r="AS23" s="116"/>
      <c r="AT23" s="116"/>
    </row>
    <row r="24" spans="2:46" ht="15">
      <c r="B24" s="10"/>
      <c r="C24" s="54"/>
      <c r="D24" s="3" t="s">
        <v>18</v>
      </c>
      <c r="E24" s="4" t="s">
        <v>19</v>
      </c>
      <c r="F24" s="3" t="s">
        <v>18</v>
      </c>
      <c r="G24" s="4" t="s">
        <v>19</v>
      </c>
      <c r="H24" s="3" t="s">
        <v>18</v>
      </c>
      <c r="I24" s="4" t="s">
        <v>19</v>
      </c>
      <c r="J24" s="3" t="s">
        <v>18</v>
      </c>
      <c r="K24" s="4" t="s">
        <v>19</v>
      </c>
      <c r="L24" s="3" t="s">
        <v>18</v>
      </c>
      <c r="M24" s="4" t="s">
        <v>19</v>
      </c>
      <c r="N24" s="5" t="s">
        <v>20</v>
      </c>
      <c r="P24" s="3" t="s">
        <v>18</v>
      </c>
      <c r="Q24" s="4" t="s">
        <v>19</v>
      </c>
      <c r="R24" s="5" t="s">
        <v>20</v>
      </c>
      <c r="T24" s="3" t="s">
        <v>18</v>
      </c>
      <c r="U24" s="4" t="s">
        <v>19</v>
      </c>
      <c r="V24" s="5" t="s">
        <v>20</v>
      </c>
      <c r="X24" s="3" t="s">
        <v>18</v>
      </c>
      <c r="Y24" s="4" t="s">
        <v>19</v>
      </c>
      <c r="Z24" s="5" t="s">
        <v>20</v>
      </c>
      <c r="AA24" s="5"/>
      <c r="AB24" s="3" t="s">
        <v>18</v>
      </c>
      <c r="AC24" s="4" t="s">
        <v>19</v>
      </c>
      <c r="AD24" s="5" t="s">
        <v>20</v>
      </c>
      <c r="AE24" s="6"/>
      <c r="AF24" s="3" t="s">
        <v>18</v>
      </c>
      <c r="AG24" s="4" t="s">
        <v>19</v>
      </c>
      <c r="AH24" s="5" t="s">
        <v>20</v>
      </c>
      <c r="AJ24" s="3" t="s">
        <v>18</v>
      </c>
      <c r="AK24" s="4" t="s">
        <v>19</v>
      </c>
      <c r="AL24" s="5" t="s">
        <v>20</v>
      </c>
      <c r="AN24" s="7" t="s">
        <v>18</v>
      </c>
      <c r="AO24" s="8" t="s">
        <v>19</v>
      </c>
      <c r="AP24" s="9" t="s">
        <v>20</v>
      </c>
      <c r="AR24" s="7" t="s">
        <v>18</v>
      </c>
      <c r="AS24" s="8" t="s">
        <v>19</v>
      </c>
      <c r="AT24" s="9" t="s">
        <v>20</v>
      </c>
    </row>
    <row r="25" spans="2:46" ht="15">
      <c r="B25" s="10" t="s">
        <v>46</v>
      </c>
      <c r="C25" s="54">
        <f aca="true" t="shared" si="12" ref="C25:C31">D25+F25+H25+J25</f>
        <v>272505.22</v>
      </c>
      <c r="D25" s="26">
        <v>67727.05</v>
      </c>
      <c r="E25" s="27">
        <v>65563.78</v>
      </c>
      <c r="F25" s="26">
        <v>68479.58</v>
      </c>
      <c r="G25" s="27">
        <v>67060.23</v>
      </c>
      <c r="H25" s="26">
        <v>67066.49</v>
      </c>
      <c r="I25" s="27">
        <v>70343.22</v>
      </c>
      <c r="J25" s="26">
        <v>69232.1</v>
      </c>
      <c r="K25" s="87">
        <v>67246.76</v>
      </c>
      <c r="L25" s="2">
        <f aca="true" t="shared" si="13" ref="L25:M31">D25+F25</f>
        <v>136206.63</v>
      </c>
      <c r="M25" s="65">
        <f t="shared" si="13"/>
        <v>132624.01</v>
      </c>
      <c r="N25" s="66">
        <f aca="true" t="shared" si="14" ref="N25:N31">L25-M25</f>
        <v>3582.6199999999953</v>
      </c>
      <c r="P25" s="2">
        <f aca="true" t="shared" si="15" ref="P25:Q31">L25+H25</f>
        <v>203273.12</v>
      </c>
      <c r="Q25" s="65">
        <f t="shared" si="15"/>
        <v>202967.23</v>
      </c>
      <c r="R25" s="66">
        <f aca="true" t="shared" si="16" ref="R25:R31">P25-Q25</f>
        <v>305.88999999998487</v>
      </c>
      <c r="T25" s="17">
        <f aca="true" t="shared" si="17" ref="T25:T31">J25+P25</f>
        <v>272505.22</v>
      </c>
      <c r="U25" s="18">
        <f aca="true" t="shared" si="18" ref="U25:U31">Q25+K25</f>
        <v>270213.99</v>
      </c>
      <c r="V25" s="19">
        <f aca="true" t="shared" si="19" ref="V25:V31">T25-U25</f>
        <v>2291.2299999999814</v>
      </c>
      <c r="X25" s="2">
        <v>385074.4</v>
      </c>
      <c r="Y25" s="65">
        <v>278863.14</v>
      </c>
      <c r="Z25" s="67">
        <v>106211.26</v>
      </c>
      <c r="AA25" s="66"/>
      <c r="AB25" s="2">
        <v>395011.28</v>
      </c>
      <c r="AC25" s="65">
        <v>355407.15</v>
      </c>
      <c r="AD25" s="66">
        <v>39604.13</v>
      </c>
      <c r="AE25" s="66"/>
      <c r="AF25" s="2">
        <v>418727.43</v>
      </c>
      <c r="AG25" s="65">
        <v>392807.66</v>
      </c>
      <c r="AH25" s="66">
        <v>25919.77</v>
      </c>
      <c r="AJ25" s="2">
        <v>428946.01</v>
      </c>
      <c r="AK25" s="18">
        <v>396613.2</v>
      </c>
      <c r="AL25" s="66">
        <v>32332.81</v>
      </c>
      <c r="AN25" s="20">
        <v>494542.52</v>
      </c>
      <c r="AO25" s="21">
        <v>402691.72</v>
      </c>
      <c r="AP25" s="22">
        <v>91850.8</v>
      </c>
      <c r="AR25" s="20">
        <v>541559</v>
      </c>
      <c r="AS25" s="21">
        <v>448447.67</v>
      </c>
      <c r="AT25" s="22">
        <v>93111.33</v>
      </c>
    </row>
    <row r="26" spans="2:46" ht="15">
      <c r="B26" s="10" t="s">
        <v>47</v>
      </c>
      <c r="C26" s="54">
        <f t="shared" si="12"/>
        <v>147721.90000000002</v>
      </c>
      <c r="D26" s="26">
        <f aca="true" t="shared" si="20" ref="D26:K26">D27+D28</f>
        <v>41188.71</v>
      </c>
      <c r="E26" s="64">
        <f t="shared" si="20"/>
        <v>43038.78</v>
      </c>
      <c r="F26" s="26">
        <f t="shared" si="20"/>
        <v>34261.46</v>
      </c>
      <c r="G26" s="64">
        <f t="shared" si="20"/>
        <v>35885.36</v>
      </c>
      <c r="H26" s="26">
        <f t="shared" si="20"/>
        <v>30416.239999999998</v>
      </c>
      <c r="I26" s="64">
        <f t="shared" si="20"/>
        <v>34450.66</v>
      </c>
      <c r="J26" s="26">
        <f t="shared" si="20"/>
        <v>41855.490000000005</v>
      </c>
      <c r="K26" s="87">
        <f t="shared" si="20"/>
        <v>45015.233</v>
      </c>
      <c r="L26" s="2">
        <f t="shared" si="13"/>
        <v>75450.17</v>
      </c>
      <c r="M26" s="65">
        <f t="shared" si="13"/>
        <v>78924.14</v>
      </c>
      <c r="N26" s="66">
        <f t="shared" si="14"/>
        <v>-3473.970000000001</v>
      </c>
      <c r="P26" s="2">
        <f t="shared" si="15"/>
        <v>105866.41</v>
      </c>
      <c r="Q26" s="65">
        <f t="shared" si="15"/>
        <v>113374.8</v>
      </c>
      <c r="R26" s="66">
        <f t="shared" si="16"/>
        <v>-7508.389999999999</v>
      </c>
      <c r="T26" s="17">
        <f t="shared" si="17"/>
        <v>147721.90000000002</v>
      </c>
      <c r="U26" s="18">
        <f t="shared" si="18"/>
        <v>158390.033</v>
      </c>
      <c r="V26" s="19">
        <f t="shared" si="19"/>
        <v>-10668.132999999973</v>
      </c>
      <c r="X26" s="2">
        <v>35631.85</v>
      </c>
      <c r="Y26" s="65">
        <v>154071.24</v>
      </c>
      <c r="Z26" s="68">
        <v>-118439.39</v>
      </c>
      <c r="AA26" s="66"/>
      <c r="AB26" s="2">
        <v>28066.04</v>
      </c>
      <c r="AC26" s="65">
        <v>69049.26</v>
      </c>
      <c r="AD26" s="66">
        <v>-40983.22</v>
      </c>
      <c r="AE26" s="66"/>
      <c r="AF26" s="17">
        <v>28683.87</v>
      </c>
      <c r="AG26" s="65">
        <v>36593.83</v>
      </c>
      <c r="AH26" s="66">
        <v>-7909.96</v>
      </c>
      <c r="AJ26" s="17">
        <v>28190.36</v>
      </c>
      <c r="AK26" s="18">
        <v>31982.85</v>
      </c>
      <c r="AL26" s="66">
        <v>-3792.49</v>
      </c>
      <c r="AN26" s="20">
        <v>29162.28</v>
      </c>
      <c r="AO26" s="21">
        <v>25439.52</v>
      </c>
      <c r="AP26" s="22">
        <v>3722.76</v>
      </c>
      <c r="AR26" s="20">
        <v>28527.9</v>
      </c>
      <c r="AS26" s="21">
        <v>31195.44</v>
      </c>
      <c r="AT26" s="22">
        <v>-2667.54</v>
      </c>
    </row>
    <row r="27" spans="2:46" ht="15">
      <c r="B27" s="29" t="s">
        <v>48</v>
      </c>
      <c r="C27" s="69">
        <f t="shared" si="12"/>
        <v>24066.04</v>
      </c>
      <c r="D27" s="70">
        <v>6957.86</v>
      </c>
      <c r="E27" s="71">
        <v>3597.2</v>
      </c>
      <c r="F27" s="70">
        <v>5671.52</v>
      </c>
      <c r="G27" s="71">
        <v>3947.2</v>
      </c>
      <c r="H27" s="70">
        <v>4575.64</v>
      </c>
      <c r="I27" s="71">
        <v>5566.55</v>
      </c>
      <c r="J27" s="70">
        <v>6861.02</v>
      </c>
      <c r="K27" s="86">
        <v>4908.283</v>
      </c>
      <c r="L27" s="72">
        <f t="shared" si="13"/>
        <v>12629.380000000001</v>
      </c>
      <c r="M27" s="73">
        <f t="shared" si="13"/>
        <v>7544.4</v>
      </c>
      <c r="N27" s="74">
        <f t="shared" si="14"/>
        <v>5084.980000000001</v>
      </c>
      <c r="O27" s="35"/>
      <c r="P27" s="72">
        <f t="shared" si="15"/>
        <v>17205.02</v>
      </c>
      <c r="Q27" s="73">
        <f t="shared" si="15"/>
        <v>13110.95</v>
      </c>
      <c r="R27" s="74">
        <f t="shared" si="16"/>
        <v>4094.0699999999997</v>
      </c>
      <c r="S27" s="35"/>
      <c r="T27" s="32">
        <f t="shared" si="17"/>
        <v>24066.04</v>
      </c>
      <c r="U27" s="33">
        <f t="shared" si="18"/>
        <v>18019.233</v>
      </c>
      <c r="V27" s="34">
        <f t="shared" si="19"/>
        <v>6046.807000000001</v>
      </c>
      <c r="W27" s="36"/>
      <c r="X27" s="75">
        <v>22443.86</v>
      </c>
      <c r="Y27" s="76">
        <v>15064.49</v>
      </c>
      <c r="Z27" s="74">
        <v>7379.37</v>
      </c>
      <c r="AA27" s="77"/>
      <c r="AB27" s="75">
        <v>22037.79</v>
      </c>
      <c r="AC27" s="76">
        <v>19360.48</v>
      </c>
      <c r="AD27" s="77">
        <v>2677.31</v>
      </c>
      <c r="AE27" s="77"/>
      <c r="AF27" s="37">
        <v>22630.13</v>
      </c>
      <c r="AG27" s="76">
        <v>21924.99</v>
      </c>
      <c r="AH27" s="77">
        <v>705.139999999999</v>
      </c>
      <c r="AI27" s="36"/>
      <c r="AJ27" s="37">
        <v>22561.25</v>
      </c>
      <c r="AK27" s="38">
        <v>21054.67</v>
      </c>
      <c r="AL27" s="77">
        <v>1506.58</v>
      </c>
      <c r="AM27" s="36"/>
      <c r="AN27" s="40">
        <v>21029.3</v>
      </c>
      <c r="AO27" s="41">
        <v>18855.51</v>
      </c>
      <c r="AP27" s="42">
        <v>2173.79</v>
      </c>
      <c r="AR27" s="40">
        <v>20553.3</v>
      </c>
      <c r="AS27" s="41">
        <v>17590.3</v>
      </c>
      <c r="AT27" s="42">
        <v>2963</v>
      </c>
    </row>
    <row r="28" spans="2:46" ht="15">
      <c r="B28" s="29" t="s">
        <v>49</v>
      </c>
      <c r="C28" s="69">
        <f t="shared" si="12"/>
        <v>123655.85999999999</v>
      </c>
      <c r="D28" s="70">
        <v>34230.85</v>
      </c>
      <c r="E28" s="71">
        <v>39441.58</v>
      </c>
      <c r="F28" s="70">
        <v>28589.94</v>
      </c>
      <c r="G28" s="71">
        <v>31938.16</v>
      </c>
      <c r="H28" s="70">
        <v>25840.6</v>
      </c>
      <c r="I28" s="71">
        <v>28884.11</v>
      </c>
      <c r="J28" s="70">
        <v>34994.47</v>
      </c>
      <c r="K28" s="86">
        <v>40106.95</v>
      </c>
      <c r="L28" s="72">
        <f t="shared" si="13"/>
        <v>62820.78999999999</v>
      </c>
      <c r="M28" s="73">
        <f t="shared" si="13"/>
        <v>71379.74</v>
      </c>
      <c r="N28" s="74">
        <f t="shared" si="14"/>
        <v>-8558.950000000012</v>
      </c>
      <c r="O28" s="35"/>
      <c r="P28" s="72">
        <f t="shared" si="15"/>
        <v>88661.38999999998</v>
      </c>
      <c r="Q28" s="73">
        <f t="shared" si="15"/>
        <v>100263.85</v>
      </c>
      <c r="R28" s="74">
        <f t="shared" si="16"/>
        <v>-11602.460000000021</v>
      </c>
      <c r="S28" s="35"/>
      <c r="T28" s="32">
        <f t="shared" si="17"/>
        <v>123655.85999999999</v>
      </c>
      <c r="U28" s="33">
        <f t="shared" si="18"/>
        <v>140370.8</v>
      </c>
      <c r="V28" s="34">
        <f t="shared" si="19"/>
        <v>-16714.940000000002</v>
      </c>
      <c r="W28" s="36"/>
      <c r="X28" s="75">
        <v>13187.99</v>
      </c>
      <c r="Y28" s="76">
        <v>139006.75</v>
      </c>
      <c r="Z28" s="78">
        <v>-125818.76</v>
      </c>
      <c r="AA28" s="77"/>
      <c r="AB28" s="75">
        <v>6028.25</v>
      </c>
      <c r="AC28" s="76">
        <v>49688.78</v>
      </c>
      <c r="AD28" s="77">
        <v>-43660.53</v>
      </c>
      <c r="AE28" s="77"/>
      <c r="AF28" s="37">
        <v>6053.74</v>
      </c>
      <c r="AG28" s="76">
        <v>14668.84</v>
      </c>
      <c r="AH28" s="77">
        <v>-8615.1</v>
      </c>
      <c r="AI28" s="36"/>
      <c r="AJ28" s="37">
        <v>5629.11</v>
      </c>
      <c r="AK28" s="38">
        <v>10928.18</v>
      </c>
      <c r="AL28" s="77">
        <v>-5299.07</v>
      </c>
      <c r="AM28" s="36"/>
      <c r="AN28" s="40">
        <v>8132.98</v>
      </c>
      <c r="AO28" s="41">
        <v>6584.01</v>
      </c>
      <c r="AP28" s="42">
        <v>1548.97</v>
      </c>
      <c r="AR28" s="40">
        <v>7974.6</v>
      </c>
      <c r="AS28" s="41">
        <v>13605.14</v>
      </c>
      <c r="AT28" s="42">
        <v>-5630.54</v>
      </c>
    </row>
    <row r="29" spans="2:46" ht="15">
      <c r="B29" s="10" t="s">
        <v>32</v>
      </c>
      <c r="C29" s="54">
        <f t="shared" si="12"/>
        <v>4618.28</v>
      </c>
      <c r="D29" s="26">
        <v>1372.7</v>
      </c>
      <c r="E29" s="64">
        <v>1204.66</v>
      </c>
      <c r="F29" s="26">
        <v>1022.8</v>
      </c>
      <c r="G29" s="64">
        <v>631.44</v>
      </c>
      <c r="H29" s="26">
        <v>846</v>
      </c>
      <c r="I29" s="64">
        <v>221.87</v>
      </c>
      <c r="J29" s="26">
        <v>1376.78</v>
      </c>
      <c r="K29" s="87">
        <v>960.3</v>
      </c>
      <c r="L29" s="2">
        <f t="shared" si="13"/>
        <v>2395.5</v>
      </c>
      <c r="M29" s="65">
        <f t="shared" si="13"/>
        <v>1836.1000000000001</v>
      </c>
      <c r="N29" s="66">
        <f t="shared" si="14"/>
        <v>559.3999999999999</v>
      </c>
      <c r="P29" s="2">
        <f t="shared" si="15"/>
        <v>3241.5</v>
      </c>
      <c r="Q29" s="65">
        <f t="shared" si="15"/>
        <v>2057.9700000000003</v>
      </c>
      <c r="R29" s="66">
        <f t="shared" si="16"/>
        <v>1183.5299999999997</v>
      </c>
      <c r="T29" s="17">
        <f t="shared" si="17"/>
        <v>4618.28</v>
      </c>
      <c r="U29" s="18">
        <f t="shared" si="18"/>
        <v>3018.2700000000004</v>
      </c>
      <c r="V29" s="19">
        <f t="shared" si="19"/>
        <v>1600.0099999999993</v>
      </c>
      <c r="X29" s="2">
        <v>27642.28</v>
      </c>
      <c r="Y29" s="65">
        <v>3956.9</v>
      </c>
      <c r="Z29" s="66">
        <v>23685.38</v>
      </c>
      <c r="AA29" s="66"/>
      <c r="AB29" s="2">
        <v>27848.68</v>
      </c>
      <c r="AC29" s="65">
        <v>17337.36</v>
      </c>
      <c r="AD29" s="66">
        <v>10511.32</v>
      </c>
      <c r="AE29" s="66"/>
      <c r="AF29" s="17">
        <v>26998.68</v>
      </c>
      <c r="AG29" s="65">
        <v>27703.66</v>
      </c>
      <c r="AH29" s="66">
        <v>-704.98</v>
      </c>
      <c r="AJ29" s="17">
        <v>33095.12</v>
      </c>
      <c r="AK29" s="18">
        <v>34543.4</v>
      </c>
      <c r="AL29" s="66">
        <v>-1448.28</v>
      </c>
      <c r="AN29" s="20">
        <v>32976.32</v>
      </c>
      <c r="AO29" s="21">
        <v>34572.6</v>
      </c>
      <c r="AP29" s="22">
        <v>-1596.28</v>
      </c>
      <c r="AR29" s="20">
        <v>32001.46</v>
      </c>
      <c r="AS29" s="21">
        <v>34993.8</v>
      </c>
      <c r="AT29" s="22">
        <v>-2992.34</v>
      </c>
    </row>
    <row r="30" spans="2:46" ht="15">
      <c r="B30" s="10" t="s">
        <v>50</v>
      </c>
      <c r="C30" s="54">
        <f t="shared" si="12"/>
        <v>29284</v>
      </c>
      <c r="D30" s="26"/>
      <c r="E30" s="64">
        <v>-192.46</v>
      </c>
      <c r="F30" s="26">
        <v>14642</v>
      </c>
      <c r="G30" s="64">
        <v>14577.01</v>
      </c>
      <c r="H30" s="26">
        <v>14642</v>
      </c>
      <c r="I30" s="64">
        <v>14162.02</v>
      </c>
      <c r="J30" s="26"/>
      <c r="K30" s="87"/>
      <c r="L30" s="2">
        <f t="shared" si="13"/>
        <v>14642</v>
      </c>
      <c r="M30" s="65">
        <f t="shared" si="13"/>
        <v>14384.550000000001</v>
      </c>
      <c r="N30" s="66">
        <f t="shared" si="14"/>
        <v>257.4499999999989</v>
      </c>
      <c r="P30" s="2">
        <f t="shared" si="15"/>
        <v>29284</v>
      </c>
      <c r="Q30" s="65">
        <f t="shared" si="15"/>
        <v>28546.57</v>
      </c>
      <c r="R30" s="66">
        <f t="shared" si="16"/>
        <v>737.4300000000003</v>
      </c>
      <c r="T30" s="17">
        <f t="shared" si="17"/>
        <v>29284</v>
      </c>
      <c r="U30" s="18">
        <f t="shared" si="18"/>
        <v>28546.57</v>
      </c>
      <c r="V30" s="19">
        <f t="shared" si="19"/>
        <v>737.4300000000003</v>
      </c>
      <c r="X30" s="2">
        <v>32620</v>
      </c>
      <c r="Y30" s="65">
        <v>29898.35</v>
      </c>
      <c r="Z30" s="66">
        <v>2721.65</v>
      </c>
      <c r="AA30" s="66"/>
      <c r="AB30" s="2">
        <v>27080</v>
      </c>
      <c r="AC30" s="65">
        <v>29283.94</v>
      </c>
      <c r="AD30" s="66">
        <v>-2203.94</v>
      </c>
      <c r="AE30" s="66"/>
      <c r="AF30" s="17">
        <v>18280</v>
      </c>
      <c r="AG30" s="65">
        <v>22877.25</v>
      </c>
      <c r="AH30" s="66">
        <v>-4597.25</v>
      </c>
      <c r="AJ30" s="17">
        <v>27080</v>
      </c>
      <c r="AK30" s="18">
        <v>26159.61</v>
      </c>
      <c r="AL30" s="66">
        <v>920.389999999999</v>
      </c>
      <c r="AN30" s="20">
        <v>28000</v>
      </c>
      <c r="AO30" s="21">
        <v>18412.53</v>
      </c>
      <c r="AP30" s="22">
        <v>9587.47</v>
      </c>
      <c r="AR30" s="20">
        <v>27751</v>
      </c>
      <c r="AS30" s="21">
        <v>27600.56</v>
      </c>
      <c r="AT30" s="22">
        <v>150.439999999999</v>
      </c>
    </row>
    <row r="31" spans="2:46" ht="15">
      <c r="B31" s="10" t="s">
        <v>33</v>
      </c>
      <c r="C31" s="54">
        <f t="shared" si="12"/>
        <v>454129.4</v>
      </c>
      <c r="D31" s="54">
        <f aca="true" t="shared" si="21" ref="D31:K31">D26+D25+D29+D30</f>
        <v>110288.46</v>
      </c>
      <c r="E31" s="79">
        <f t="shared" si="21"/>
        <v>109614.76</v>
      </c>
      <c r="F31" s="54">
        <f t="shared" si="21"/>
        <v>118405.84000000001</v>
      </c>
      <c r="G31" s="79">
        <f t="shared" si="21"/>
        <v>118154.04</v>
      </c>
      <c r="H31" s="54">
        <f t="shared" si="21"/>
        <v>112970.73000000001</v>
      </c>
      <c r="I31" s="79">
        <f t="shared" si="21"/>
        <v>119177.77</v>
      </c>
      <c r="J31" s="54">
        <f t="shared" si="21"/>
        <v>112464.37000000001</v>
      </c>
      <c r="K31" s="114">
        <f t="shared" si="21"/>
        <v>113222.29299999999</v>
      </c>
      <c r="L31" s="80">
        <f t="shared" si="13"/>
        <v>228694.30000000002</v>
      </c>
      <c r="M31" s="81">
        <f t="shared" si="13"/>
        <v>227768.8</v>
      </c>
      <c r="N31" s="82">
        <f t="shared" si="14"/>
        <v>925.5000000000291</v>
      </c>
      <c r="P31" s="20">
        <f t="shared" si="15"/>
        <v>341665.03</v>
      </c>
      <c r="Q31" s="21">
        <f t="shared" si="15"/>
        <v>346946.57</v>
      </c>
      <c r="R31" s="83">
        <f t="shared" si="16"/>
        <v>-5281.539999999979</v>
      </c>
      <c r="T31" s="23">
        <f t="shared" si="17"/>
        <v>454129.4</v>
      </c>
      <c r="U31" s="24">
        <f t="shared" si="18"/>
        <v>460168.863</v>
      </c>
      <c r="V31" s="59">
        <f t="shared" si="19"/>
        <v>-6039.462999999989</v>
      </c>
      <c r="X31" s="20">
        <v>480968.53</v>
      </c>
      <c r="Y31" s="21">
        <v>466789.63</v>
      </c>
      <c r="Z31" s="66">
        <v>14178.9</v>
      </c>
      <c r="AA31" s="83"/>
      <c r="AB31" s="20">
        <v>478006</v>
      </c>
      <c r="AC31" s="84">
        <v>471077.71</v>
      </c>
      <c r="AD31" s="83">
        <v>6928.28999999998</v>
      </c>
      <c r="AE31" s="83"/>
      <c r="AF31" s="20">
        <v>492689.98</v>
      </c>
      <c r="AG31" s="21">
        <v>479982.4</v>
      </c>
      <c r="AH31" s="83">
        <v>12707.58</v>
      </c>
      <c r="AJ31" s="20">
        <v>517311.49</v>
      </c>
      <c r="AK31" s="24">
        <v>489299.06</v>
      </c>
      <c r="AL31" s="83">
        <v>28012.43</v>
      </c>
      <c r="AN31" s="20">
        <v>584681.12</v>
      </c>
      <c r="AO31" s="21">
        <v>481116.37</v>
      </c>
      <c r="AP31" s="22">
        <v>103564.75</v>
      </c>
      <c r="AR31" s="20">
        <v>629839.36</v>
      </c>
      <c r="AS31" s="21">
        <v>542237.47</v>
      </c>
      <c r="AT31" s="22">
        <v>87601.89</v>
      </c>
    </row>
    <row r="32" spans="5:46" ht="15">
      <c r="E32" s="12"/>
      <c r="G32" s="12"/>
      <c r="I32" s="12"/>
      <c r="K32" s="115"/>
      <c r="L32" s="2"/>
      <c r="M32" s="12"/>
      <c r="N32" s="66"/>
      <c r="P32" s="2"/>
      <c r="Q32" s="12"/>
      <c r="R32" s="66"/>
      <c r="T32" s="62">
        <v>0</v>
      </c>
      <c r="U32" s="12"/>
      <c r="V32" s="66"/>
      <c r="X32" s="2"/>
      <c r="Y32" s="66"/>
      <c r="Z32" s="66"/>
      <c r="AA32" s="66"/>
      <c r="AB32" s="62">
        <v>478006</v>
      </c>
      <c r="AC32" s="12"/>
      <c r="AD32" s="66"/>
      <c r="AE32" s="66"/>
      <c r="AF32" s="62"/>
      <c r="AG32" s="12"/>
      <c r="AH32" s="66"/>
      <c r="AJ32" s="62"/>
      <c r="AK32" s="12"/>
      <c r="AL32" s="66"/>
      <c r="AN32" s="1"/>
      <c r="AO32" s="1"/>
      <c r="AP32" s="1"/>
      <c r="AR32" s="1"/>
      <c r="AS32" s="1"/>
      <c r="AT32" s="1"/>
    </row>
    <row r="33" spans="2:46" ht="15.75">
      <c r="B33" s="124" t="s">
        <v>51</v>
      </c>
      <c r="C33" s="124"/>
      <c r="D33" s="120" t="s">
        <v>35</v>
      </c>
      <c r="E33" s="120"/>
      <c r="F33" s="120" t="s">
        <v>36</v>
      </c>
      <c r="G33" s="120"/>
      <c r="H33" s="120" t="s">
        <v>37</v>
      </c>
      <c r="I33" s="120"/>
      <c r="J33" s="120" t="s">
        <v>38</v>
      </c>
      <c r="K33" s="120"/>
      <c r="L33" s="121" t="s">
        <v>5</v>
      </c>
      <c r="M33" s="121"/>
      <c r="N33" s="121"/>
      <c r="P33" s="121" t="s">
        <v>6</v>
      </c>
      <c r="Q33" s="121"/>
      <c r="R33" s="121"/>
      <c r="T33" s="121" t="s">
        <v>7</v>
      </c>
      <c r="U33" s="121"/>
      <c r="V33" s="121"/>
      <c r="X33" s="121" t="s">
        <v>8</v>
      </c>
      <c r="Y33" s="121"/>
      <c r="Z33" s="121"/>
      <c r="AB33" s="121" t="s">
        <v>9</v>
      </c>
      <c r="AC33" s="121"/>
      <c r="AD33" s="121"/>
      <c r="AF33" s="121" t="s">
        <v>10</v>
      </c>
      <c r="AG33" s="121"/>
      <c r="AH33" s="121"/>
      <c r="AJ33" s="121" t="s">
        <v>11</v>
      </c>
      <c r="AK33" s="121"/>
      <c r="AL33" s="121"/>
      <c r="AN33" s="116" t="s">
        <v>12</v>
      </c>
      <c r="AO33" s="116"/>
      <c r="AP33" s="116"/>
      <c r="AR33" s="116" t="s">
        <v>13</v>
      </c>
      <c r="AS33" s="116"/>
      <c r="AT33" s="116"/>
    </row>
    <row r="34" spans="2:46" ht="15">
      <c r="B34" s="10"/>
      <c r="C34" s="54"/>
      <c r="D34" s="3"/>
      <c r="E34" s="4" t="s">
        <v>19</v>
      </c>
      <c r="F34" s="3" t="s">
        <v>18</v>
      </c>
      <c r="G34" s="4" t="s">
        <v>19</v>
      </c>
      <c r="H34" s="3" t="s">
        <v>18</v>
      </c>
      <c r="I34" s="4" t="s">
        <v>19</v>
      </c>
      <c r="J34" s="3" t="s">
        <v>18</v>
      </c>
      <c r="K34" s="4" t="s">
        <v>19</v>
      </c>
      <c r="L34" s="3" t="s">
        <v>18</v>
      </c>
      <c r="M34" s="4" t="s">
        <v>19</v>
      </c>
      <c r="N34" s="5" t="s">
        <v>20</v>
      </c>
      <c r="P34" s="3" t="s">
        <v>18</v>
      </c>
      <c r="Q34" s="4" t="s">
        <v>19</v>
      </c>
      <c r="R34" s="5" t="s">
        <v>20</v>
      </c>
      <c r="T34" s="3" t="s">
        <v>18</v>
      </c>
      <c r="U34" s="4" t="s">
        <v>19</v>
      </c>
      <c r="V34" s="5" t="s">
        <v>20</v>
      </c>
      <c r="X34" s="3" t="s">
        <v>18</v>
      </c>
      <c r="Y34" s="4" t="s">
        <v>19</v>
      </c>
      <c r="Z34" s="5" t="s">
        <v>20</v>
      </c>
      <c r="AA34" s="5"/>
      <c r="AB34" s="3" t="s">
        <v>18</v>
      </c>
      <c r="AC34" s="4" t="s">
        <v>19</v>
      </c>
      <c r="AD34" s="5" t="s">
        <v>20</v>
      </c>
      <c r="AE34" s="6"/>
      <c r="AF34" s="3" t="s">
        <v>18</v>
      </c>
      <c r="AG34" s="4" t="s">
        <v>19</v>
      </c>
      <c r="AH34" s="5" t="s">
        <v>20</v>
      </c>
      <c r="AJ34" s="3" t="s">
        <v>18</v>
      </c>
      <c r="AK34" s="4" t="s">
        <v>19</v>
      </c>
      <c r="AL34" s="5" t="s">
        <v>20</v>
      </c>
      <c r="AN34" s="7" t="s">
        <v>18</v>
      </c>
      <c r="AO34" s="8" t="s">
        <v>19</v>
      </c>
      <c r="AP34" s="9" t="s">
        <v>20</v>
      </c>
      <c r="AR34" s="7" t="s">
        <v>18</v>
      </c>
      <c r="AS34" s="8" t="s">
        <v>19</v>
      </c>
      <c r="AT34" s="9" t="s">
        <v>20</v>
      </c>
    </row>
    <row r="35" spans="2:46" ht="15">
      <c r="B35" s="10" t="s">
        <v>46</v>
      </c>
      <c r="C35" s="54">
        <f>D35+F35+H35+J35</f>
        <v>227541.7</v>
      </c>
      <c r="D35" s="26">
        <v>56106.18</v>
      </c>
      <c r="E35" s="27">
        <v>76416.24</v>
      </c>
      <c r="F35" s="26">
        <v>56729.57</v>
      </c>
      <c r="G35" s="27">
        <v>76311.51</v>
      </c>
      <c r="H35" s="26">
        <v>57352.98</v>
      </c>
      <c r="I35" s="27">
        <v>77657.9</v>
      </c>
      <c r="J35" s="26">
        <v>57352.97</v>
      </c>
      <c r="K35" s="53">
        <v>76557.27</v>
      </c>
      <c r="L35" s="2">
        <f aca="true" t="shared" si="22" ref="L35:M41">D35+F35</f>
        <v>112835.75</v>
      </c>
      <c r="M35" s="65">
        <f t="shared" si="22"/>
        <v>152727.75</v>
      </c>
      <c r="N35" s="66">
        <f aca="true" t="shared" si="23" ref="N35:N41">L35-M35</f>
        <v>-39892</v>
      </c>
      <c r="P35" s="2">
        <f aca="true" t="shared" si="24" ref="P35:Q41">L35+H35</f>
        <v>170188.73</v>
      </c>
      <c r="Q35" s="18">
        <f t="shared" si="24"/>
        <v>230385.65</v>
      </c>
      <c r="R35" s="66">
        <f aca="true" t="shared" si="25" ref="R35:R41">P35-Q35</f>
        <v>-60196.919999999984</v>
      </c>
      <c r="T35" s="17">
        <f aca="true" t="shared" si="26" ref="T35:T41">J35+P35</f>
        <v>227541.7</v>
      </c>
      <c r="U35" s="18">
        <f aca="true" t="shared" si="27" ref="U35:U40">Q35+K35</f>
        <v>306942.92</v>
      </c>
      <c r="V35" s="19">
        <f aca="true" t="shared" si="28" ref="V35:V41">T35-U35</f>
        <v>-79401.21999999997</v>
      </c>
      <c r="X35" s="2">
        <v>356884.7</v>
      </c>
      <c r="Y35" s="65">
        <v>321171.08</v>
      </c>
      <c r="Z35" s="66">
        <v>35713.62</v>
      </c>
      <c r="AA35" s="66"/>
      <c r="AB35" s="2">
        <v>367864.53</v>
      </c>
      <c r="AC35" s="18">
        <v>333207.59</v>
      </c>
      <c r="AD35" s="66">
        <v>34656.94</v>
      </c>
      <c r="AE35" s="66"/>
      <c r="AF35" s="2">
        <v>393511.45</v>
      </c>
      <c r="AG35" s="65">
        <v>355333.69</v>
      </c>
      <c r="AH35" s="66">
        <v>38177.76</v>
      </c>
      <c r="AJ35" s="2">
        <v>395308.14</v>
      </c>
      <c r="AK35" s="18">
        <v>366923.85</v>
      </c>
      <c r="AL35" s="66">
        <v>28384.29</v>
      </c>
      <c r="AN35" s="20">
        <v>471740.97</v>
      </c>
      <c r="AO35" s="21">
        <v>378391.66</v>
      </c>
      <c r="AP35" s="22">
        <v>93349.31</v>
      </c>
      <c r="AR35" s="20">
        <v>515568</v>
      </c>
      <c r="AS35" s="21">
        <v>424602.2</v>
      </c>
      <c r="AT35" s="22">
        <v>90965.8</v>
      </c>
    </row>
    <row r="36" spans="2:46" ht="15">
      <c r="B36" s="10" t="s">
        <v>47</v>
      </c>
      <c r="C36" s="54">
        <f>D36+F36+H36+J36</f>
        <v>145110.83000000002</v>
      </c>
      <c r="D36" s="26">
        <f aca="true" t="shared" si="29" ref="D36:K36">D37+D38</f>
        <v>38798.18</v>
      </c>
      <c r="E36" s="64">
        <f t="shared" si="29"/>
        <v>18958.4</v>
      </c>
      <c r="F36" s="26">
        <f t="shared" si="29"/>
        <v>34447.99</v>
      </c>
      <c r="G36" s="64">
        <f t="shared" si="29"/>
        <v>14153.63</v>
      </c>
      <c r="H36" s="26">
        <f t="shared" si="29"/>
        <v>32211.68</v>
      </c>
      <c r="I36" s="64">
        <f t="shared" si="29"/>
        <v>13584.91</v>
      </c>
      <c r="J36" s="26">
        <f t="shared" si="29"/>
        <v>39652.98</v>
      </c>
      <c r="K36" s="87">
        <f t="shared" si="29"/>
        <v>21227.574</v>
      </c>
      <c r="L36" s="2">
        <f t="shared" si="22"/>
        <v>73246.17</v>
      </c>
      <c r="M36" s="65">
        <f t="shared" si="22"/>
        <v>33112.03</v>
      </c>
      <c r="N36" s="66">
        <f t="shared" si="23"/>
        <v>40134.14</v>
      </c>
      <c r="P36" s="2">
        <f t="shared" si="24"/>
        <v>105457.85</v>
      </c>
      <c r="Q36" s="18">
        <f t="shared" si="24"/>
        <v>46696.94</v>
      </c>
      <c r="R36" s="66">
        <f t="shared" si="25"/>
        <v>58760.91</v>
      </c>
      <c r="T36" s="17">
        <f t="shared" si="26"/>
        <v>145110.83000000002</v>
      </c>
      <c r="U36" s="18">
        <f t="shared" si="27"/>
        <v>67924.514</v>
      </c>
      <c r="V36" s="19">
        <f t="shared" si="28"/>
        <v>77186.31600000002</v>
      </c>
      <c r="X36" s="2">
        <v>36565.36</v>
      </c>
      <c r="Y36" s="65">
        <v>62808.41</v>
      </c>
      <c r="Z36" s="66">
        <v>-26243.05</v>
      </c>
      <c r="AA36" s="66"/>
      <c r="AB36" s="17">
        <v>29152.02</v>
      </c>
      <c r="AC36" s="18">
        <v>46046.71</v>
      </c>
      <c r="AD36" s="66">
        <v>-16894.69</v>
      </c>
      <c r="AE36" s="66"/>
      <c r="AF36" s="17">
        <v>30254.64</v>
      </c>
      <c r="AG36" s="65">
        <v>36103.01</v>
      </c>
      <c r="AH36" s="66">
        <v>-5848.37</v>
      </c>
      <c r="AJ36" s="17">
        <v>29450.14</v>
      </c>
      <c r="AK36" s="18">
        <v>28894.55</v>
      </c>
      <c r="AL36" s="66">
        <v>555.59</v>
      </c>
      <c r="AN36" s="20">
        <v>29407.64</v>
      </c>
      <c r="AO36" s="21">
        <v>26832.07</v>
      </c>
      <c r="AP36" s="22">
        <v>2575.57</v>
      </c>
      <c r="AR36" s="20">
        <v>28541.6</v>
      </c>
      <c r="AS36" s="21">
        <v>26311.17</v>
      </c>
      <c r="AT36" s="22">
        <v>2230.43</v>
      </c>
    </row>
    <row r="37" spans="2:46" ht="15">
      <c r="B37" s="29" t="s">
        <v>48</v>
      </c>
      <c r="C37" s="69">
        <f>D37+F37+H37+J37</f>
        <v>24035.120000000003</v>
      </c>
      <c r="D37" s="70">
        <v>5977.8</v>
      </c>
      <c r="E37" s="71">
        <v>8142.81</v>
      </c>
      <c r="F37" s="70">
        <v>5977.8</v>
      </c>
      <c r="G37" s="71">
        <v>8236.81</v>
      </c>
      <c r="H37" s="70">
        <v>5774.59</v>
      </c>
      <c r="I37" s="71">
        <v>9041.82</v>
      </c>
      <c r="J37" s="70">
        <v>6304.93</v>
      </c>
      <c r="K37" s="86">
        <v>9680.424</v>
      </c>
      <c r="L37" s="72">
        <f t="shared" si="22"/>
        <v>11955.6</v>
      </c>
      <c r="M37" s="73">
        <f t="shared" si="22"/>
        <v>16379.619999999999</v>
      </c>
      <c r="N37" s="74">
        <f t="shared" si="23"/>
        <v>-4424.019999999999</v>
      </c>
      <c r="O37" s="35"/>
      <c r="P37" s="72">
        <f t="shared" si="24"/>
        <v>17730.190000000002</v>
      </c>
      <c r="Q37" s="33">
        <f t="shared" si="24"/>
        <v>25421.44</v>
      </c>
      <c r="R37" s="74">
        <f t="shared" si="25"/>
        <v>-7691.249999999996</v>
      </c>
      <c r="S37" s="35"/>
      <c r="T37" s="32">
        <f t="shared" si="26"/>
        <v>24035.120000000003</v>
      </c>
      <c r="U37" s="33">
        <f t="shared" si="27"/>
        <v>35101.864</v>
      </c>
      <c r="V37" s="34">
        <f t="shared" si="28"/>
        <v>-11066.743999999999</v>
      </c>
      <c r="W37" s="36"/>
      <c r="X37" s="75">
        <v>22415.93</v>
      </c>
      <c r="Y37" s="76">
        <v>30719.51</v>
      </c>
      <c r="Z37" s="74">
        <v>-8303.58</v>
      </c>
      <c r="AA37" s="77"/>
      <c r="AB37" s="37">
        <v>21936.81</v>
      </c>
      <c r="AC37" s="38">
        <v>23435.27</v>
      </c>
      <c r="AD37" s="77">
        <v>-1498.46</v>
      </c>
      <c r="AE37" s="77"/>
      <c r="AF37" s="37">
        <v>22529.15</v>
      </c>
      <c r="AG37" s="76">
        <v>21894.03</v>
      </c>
      <c r="AH37" s="77">
        <v>635.120000000003</v>
      </c>
      <c r="AI37" s="36"/>
      <c r="AJ37" s="37">
        <v>22529.21</v>
      </c>
      <c r="AK37" s="38">
        <v>21023.71</v>
      </c>
      <c r="AL37" s="77">
        <v>1505.5</v>
      </c>
      <c r="AM37" s="36"/>
      <c r="AN37" s="40">
        <v>20973.6</v>
      </c>
      <c r="AO37" s="41">
        <v>18830.33</v>
      </c>
      <c r="AP37" s="42">
        <v>2143.27</v>
      </c>
      <c r="AR37" s="40">
        <v>20489.6</v>
      </c>
      <c r="AS37" s="41">
        <v>17525.7</v>
      </c>
      <c r="AT37" s="42">
        <v>2963.9</v>
      </c>
    </row>
    <row r="38" spans="2:46" ht="15">
      <c r="B38" s="29" t="s">
        <v>49</v>
      </c>
      <c r="C38" s="69">
        <f>D38+F38+H38+J38</f>
        <v>121075.70999999999</v>
      </c>
      <c r="D38" s="70">
        <v>32820.38</v>
      </c>
      <c r="E38" s="71">
        <v>10815.59</v>
      </c>
      <c r="F38" s="70">
        <v>28470.19</v>
      </c>
      <c r="G38" s="71">
        <v>5916.82</v>
      </c>
      <c r="H38" s="70">
        <v>26437.09</v>
      </c>
      <c r="I38" s="71">
        <v>4543.09</v>
      </c>
      <c r="J38" s="70">
        <v>33348.05</v>
      </c>
      <c r="K38" s="86">
        <v>11547.15</v>
      </c>
      <c r="L38" s="72">
        <f t="shared" si="22"/>
        <v>61290.56999999999</v>
      </c>
      <c r="M38" s="73">
        <f t="shared" si="22"/>
        <v>16732.41</v>
      </c>
      <c r="N38" s="74">
        <f t="shared" si="23"/>
        <v>44558.15999999999</v>
      </c>
      <c r="O38" s="35"/>
      <c r="P38" s="72">
        <f t="shared" si="24"/>
        <v>87727.65999999999</v>
      </c>
      <c r="Q38" s="33">
        <f t="shared" si="24"/>
        <v>21275.5</v>
      </c>
      <c r="R38" s="74">
        <f t="shared" si="25"/>
        <v>66452.15999999999</v>
      </c>
      <c r="S38" s="35"/>
      <c r="T38" s="32">
        <f t="shared" si="26"/>
        <v>121075.70999999999</v>
      </c>
      <c r="U38" s="33">
        <f t="shared" si="27"/>
        <v>32822.65</v>
      </c>
      <c r="V38" s="34">
        <f t="shared" si="28"/>
        <v>88253.06</v>
      </c>
      <c r="W38" s="36"/>
      <c r="X38" s="75">
        <v>14149.43</v>
      </c>
      <c r="Y38" s="76">
        <v>32088.9</v>
      </c>
      <c r="Z38" s="74">
        <v>-17939.47</v>
      </c>
      <c r="AA38" s="77"/>
      <c r="AB38" s="37">
        <v>7215.21</v>
      </c>
      <c r="AC38" s="38">
        <v>22611.44</v>
      </c>
      <c r="AD38" s="77">
        <v>-15396.23</v>
      </c>
      <c r="AE38" s="77"/>
      <c r="AF38" s="37">
        <v>7725.49</v>
      </c>
      <c r="AG38" s="76">
        <v>14208.98</v>
      </c>
      <c r="AH38" s="77">
        <v>-6483.49</v>
      </c>
      <c r="AI38" s="36"/>
      <c r="AJ38" s="37">
        <v>6920.93</v>
      </c>
      <c r="AK38" s="38">
        <v>7870.84</v>
      </c>
      <c r="AL38" s="77">
        <v>-949.91</v>
      </c>
      <c r="AM38" s="36"/>
      <c r="AN38" s="40">
        <v>8434.04</v>
      </c>
      <c r="AO38" s="41">
        <v>8001.74</v>
      </c>
      <c r="AP38" s="42">
        <v>432.300000000001</v>
      </c>
      <c r="AR38" s="40">
        <v>8052</v>
      </c>
      <c r="AS38" s="41">
        <v>8785.47</v>
      </c>
      <c r="AT38" s="42">
        <v>-733.469999999999</v>
      </c>
    </row>
    <row r="39" spans="2:46" ht="15">
      <c r="B39" s="10" t="s">
        <v>32</v>
      </c>
      <c r="C39" s="54">
        <f>D39+F39+H39+J39</f>
        <v>2682.74</v>
      </c>
      <c r="D39" s="26">
        <v>684.35</v>
      </c>
      <c r="E39" s="64">
        <v>516.97</v>
      </c>
      <c r="F39" s="26">
        <v>662.15</v>
      </c>
      <c r="G39" s="64">
        <v>284.15</v>
      </c>
      <c r="H39" s="26">
        <v>650.14</v>
      </c>
      <c r="I39" s="64">
        <v>49.83</v>
      </c>
      <c r="J39" s="26">
        <v>686.1</v>
      </c>
      <c r="K39" s="87">
        <v>274.78</v>
      </c>
      <c r="L39" s="2">
        <f t="shared" si="22"/>
        <v>1346.5</v>
      </c>
      <c r="M39" s="65">
        <f t="shared" si="22"/>
        <v>801.12</v>
      </c>
      <c r="N39" s="66">
        <f t="shared" si="23"/>
        <v>545.38</v>
      </c>
      <c r="P39" s="2">
        <f t="shared" si="24"/>
        <v>1996.6399999999999</v>
      </c>
      <c r="Q39" s="18">
        <f t="shared" si="24"/>
        <v>850.95</v>
      </c>
      <c r="R39" s="66">
        <f t="shared" si="25"/>
        <v>1145.6899999999998</v>
      </c>
      <c r="T39" s="17">
        <f t="shared" si="26"/>
        <v>2682.74</v>
      </c>
      <c r="U39" s="18">
        <f t="shared" si="27"/>
        <v>1125.73</v>
      </c>
      <c r="V39" s="19">
        <f t="shared" si="28"/>
        <v>1557.0099999999998</v>
      </c>
      <c r="X39" s="2">
        <v>20541.88</v>
      </c>
      <c r="Y39" s="65">
        <v>2033.42</v>
      </c>
      <c r="Z39" s="66">
        <v>18508.46</v>
      </c>
      <c r="AA39" s="66"/>
      <c r="AB39" s="17">
        <v>20736.08</v>
      </c>
      <c r="AC39" s="18">
        <v>12380.86</v>
      </c>
      <c r="AD39" s="66">
        <v>8355.22</v>
      </c>
      <c r="AE39" s="66"/>
      <c r="AF39" s="17">
        <v>19763.58</v>
      </c>
      <c r="AG39" s="65">
        <v>20008.16</v>
      </c>
      <c r="AH39" s="66">
        <v>-244.579999999998</v>
      </c>
      <c r="AJ39" s="17">
        <v>22533.7</v>
      </c>
      <c r="AK39" s="18">
        <v>24038.88</v>
      </c>
      <c r="AL39" s="66">
        <v>-1505.18</v>
      </c>
      <c r="AN39" s="20">
        <v>22509.8</v>
      </c>
      <c r="AO39" s="21">
        <v>24136.56</v>
      </c>
      <c r="AP39" s="22">
        <v>-1626.76</v>
      </c>
      <c r="AR39" s="20">
        <v>21605.33</v>
      </c>
      <c r="AS39" s="21">
        <v>24305.15</v>
      </c>
      <c r="AT39" s="22">
        <v>-2699.82</v>
      </c>
    </row>
    <row r="40" spans="2:46" ht="15">
      <c r="B40" s="10"/>
      <c r="C40" s="54"/>
      <c r="D40" s="26"/>
      <c r="E40" s="64"/>
      <c r="F40" s="26"/>
      <c r="G40" s="64"/>
      <c r="H40" s="26"/>
      <c r="I40" s="64"/>
      <c r="J40" s="26"/>
      <c r="K40" s="87"/>
      <c r="L40" s="2">
        <f t="shared" si="22"/>
        <v>0</v>
      </c>
      <c r="M40" s="65">
        <f t="shared" si="22"/>
        <v>0</v>
      </c>
      <c r="N40" s="66">
        <f t="shared" si="23"/>
        <v>0</v>
      </c>
      <c r="P40" s="2">
        <f t="shared" si="24"/>
        <v>0</v>
      </c>
      <c r="Q40" s="18">
        <f t="shared" si="24"/>
        <v>0</v>
      </c>
      <c r="R40" s="66">
        <f t="shared" si="25"/>
        <v>0</v>
      </c>
      <c r="T40" s="17">
        <f t="shared" si="26"/>
        <v>0</v>
      </c>
      <c r="U40" s="18">
        <f t="shared" si="27"/>
        <v>0</v>
      </c>
      <c r="V40" s="19">
        <f t="shared" si="28"/>
        <v>0</v>
      </c>
      <c r="X40" s="2"/>
      <c r="Y40" s="65"/>
      <c r="Z40" s="66">
        <v>0</v>
      </c>
      <c r="AA40" s="66"/>
      <c r="AB40" s="17">
        <v>0</v>
      </c>
      <c r="AC40" s="18">
        <v>0</v>
      </c>
      <c r="AD40" s="66">
        <v>0</v>
      </c>
      <c r="AE40" s="66"/>
      <c r="AF40" s="17">
        <v>0</v>
      </c>
      <c r="AG40" s="65"/>
      <c r="AH40" s="66">
        <v>0</v>
      </c>
      <c r="AJ40" s="17">
        <v>0</v>
      </c>
      <c r="AK40" s="18">
        <v>0</v>
      </c>
      <c r="AL40" s="66">
        <v>0</v>
      </c>
      <c r="AN40" s="20"/>
      <c r="AO40" s="21"/>
      <c r="AP40" s="22">
        <v>0</v>
      </c>
      <c r="AR40" s="20"/>
      <c r="AS40" s="21"/>
      <c r="AT40" s="22">
        <v>0</v>
      </c>
    </row>
    <row r="41" spans="2:46" ht="15">
      <c r="B41" s="10" t="s">
        <v>33</v>
      </c>
      <c r="C41" s="54">
        <f>D41+F41+H41+J41</f>
        <v>375335.27</v>
      </c>
      <c r="D41" s="54">
        <f aca="true" t="shared" si="30" ref="D41:K41">D35+D36+D39</f>
        <v>95588.71</v>
      </c>
      <c r="E41" s="79">
        <f t="shared" si="30"/>
        <v>95891.61000000002</v>
      </c>
      <c r="F41" s="54">
        <f t="shared" si="30"/>
        <v>91839.70999999999</v>
      </c>
      <c r="G41" s="79">
        <f t="shared" si="30"/>
        <v>90749.29</v>
      </c>
      <c r="H41" s="54">
        <f t="shared" si="30"/>
        <v>90214.8</v>
      </c>
      <c r="I41" s="79">
        <f t="shared" si="30"/>
        <v>91292.64</v>
      </c>
      <c r="J41" s="54">
        <f t="shared" si="30"/>
        <v>97692.05000000002</v>
      </c>
      <c r="K41" s="114">
        <f t="shared" si="30"/>
        <v>98059.62400000001</v>
      </c>
      <c r="L41" s="20">
        <f t="shared" si="22"/>
        <v>187428.41999999998</v>
      </c>
      <c r="M41" s="21">
        <f t="shared" si="22"/>
        <v>186640.90000000002</v>
      </c>
      <c r="N41" s="83">
        <f t="shared" si="23"/>
        <v>787.5199999999604</v>
      </c>
      <c r="P41" s="20">
        <f t="shared" si="24"/>
        <v>277643.22</v>
      </c>
      <c r="Q41" s="24">
        <f t="shared" si="24"/>
        <v>277933.54000000004</v>
      </c>
      <c r="R41" s="83">
        <f t="shared" si="25"/>
        <v>-290.3200000000652</v>
      </c>
      <c r="T41" s="23">
        <f t="shared" si="26"/>
        <v>375335.27</v>
      </c>
      <c r="U41" s="24">
        <f>Q41+K41</f>
        <v>375993.16400000005</v>
      </c>
      <c r="V41" s="59">
        <f t="shared" si="28"/>
        <v>-657.8940000000293</v>
      </c>
      <c r="X41" s="20">
        <v>413991.94</v>
      </c>
      <c r="Y41" s="21">
        <v>386012.91</v>
      </c>
      <c r="Z41" s="66">
        <v>27979.03</v>
      </c>
      <c r="AA41" s="83"/>
      <c r="AB41" s="20">
        <v>417752.63</v>
      </c>
      <c r="AC41" s="85">
        <v>391635.16</v>
      </c>
      <c r="AD41" s="83">
        <v>26117.47</v>
      </c>
      <c r="AE41" s="83"/>
      <c r="AF41" s="20">
        <v>443529.67</v>
      </c>
      <c r="AG41" s="21">
        <v>411444.86</v>
      </c>
      <c r="AH41" s="83">
        <v>32084.8100000001</v>
      </c>
      <c r="AJ41" s="20">
        <v>447291.98</v>
      </c>
      <c r="AK41" s="24">
        <v>419857.28</v>
      </c>
      <c r="AL41" s="83">
        <v>27434.7000000001</v>
      </c>
      <c r="AN41" s="20">
        <v>523658.41</v>
      </c>
      <c r="AO41" s="21">
        <v>429360.29</v>
      </c>
      <c r="AP41" s="22">
        <v>94298.12</v>
      </c>
      <c r="AR41" s="20">
        <v>565714.93</v>
      </c>
      <c r="AS41" s="21">
        <v>475218.52</v>
      </c>
      <c r="AT41" s="22">
        <v>90496.4099999999</v>
      </c>
    </row>
    <row r="42" spans="3:46" ht="15">
      <c r="C42" s="60"/>
      <c r="D42" s="60"/>
      <c r="E42" s="61"/>
      <c r="F42" s="60"/>
      <c r="G42" s="61"/>
      <c r="H42" s="60"/>
      <c r="I42" s="61"/>
      <c r="J42" s="60"/>
      <c r="K42" s="61"/>
      <c r="L42" s="2"/>
      <c r="M42" s="12"/>
      <c r="N42" s="66"/>
      <c r="P42" s="2"/>
      <c r="Q42" s="12"/>
      <c r="R42" s="66"/>
      <c r="T42" s="62">
        <v>0</v>
      </c>
      <c r="U42" s="12"/>
      <c r="V42" s="66"/>
      <c r="X42" s="2"/>
      <c r="Y42" s="66"/>
      <c r="Z42" s="66"/>
      <c r="AA42" s="66"/>
      <c r="AB42" s="62">
        <v>417752.63</v>
      </c>
      <c r="AC42" s="12"/>
      <c r="AD42" s="66"/>
      <c r="AE42" s="66"/>
      <c r="AF42" s="62"/>
      <c r="AG42" s="12"/>
      <c r="AH42" s="66"/>
      <c r="AJ42" s="62"/>
      <c r="AK42" s="12"/>
      <c r="AL42" s="66"/>
      <c r="AN42" s="1"/>
      <c r="AO42" s="1"/>
      <c r="AP42" s="1"/>
      <c r="AR42" s="1"/>
      <c r="AS42" s="1"/>
      <c r="AT42" s="1"/>
    </row>
    <row r="43" spans="2:46" ht="15.75">
      <c r="B43" s="124" t="s">
        <v>52</v>
      </c>
      <c r="C43" s="124"/>
      <c r="D43" s="120" t="s">
        <v>35</v>
      </c>
      <c r="E43" s="120"/>
      <c r="F43" s="120" t="s">
        <v>36</v>
      </c>
      <c r="G43" s="120"/>
      <c r="H43" s="120" t="s">
        <v>37</v>
      </c>
      <c r="I43" s="120"/>
      <c r="J43" s="120" t="s">
        <v>38</v>
      </c>
      <c r="K43" s="120"/>
      <c r="L43" s="121" t="s">
        <v>5</v>
      </c>
      <c r="M43" s="121"/>
      <c r="N43" s="121"/>
      <c r="P43" s="121" t="s">
        <v>6</v>
      </c>
      <c r="Q43" s="121"/>
      <c r="R43" s="121"/>
      <c r="T43" s="121" t="s">
        <v>53</v>
      </c>
      <c r="U43" s="121"/>
      <c r="V43" s="121"/>
      <c r="X43" s="121" t="s">
        <v>8</v>
      </c>
      <c r="Y43" s="121"/>
      <c r="Z43" s="121"/>
      <c r="AB43" s="121" t="s">
        <v>54</v>
      </c>
      <c r="AC43" s="121"/>
      <c r="AD43" s="121"/>
      <c r="AF43" s="121" t="s">
        <v>55</v>
      </c>
      <c r="AG43" s="121"/>
      <c r="AH43" s="121"/>
      <c r="AJ43" s="121" t="s">
        <v>56</v>
      </c>
      <c r="AK43" s="121"/>
      <c r="AL43" s="121"/>
      <c r="AN43" s="116" t="s">
        <v>12</v>
      </c>
      <c r="AO43" s="116"/>
      <c r="AP43" s="116"/>
      <c r="AR43" s="116" t="s">
        <v>13</v>
      </c>
      <c r="AS43" s="116"/>
      <c r="AT43" s="116"/>
    </row>
    <row r="44" spans="2:46" ht="15">
      <c r="B44" s="10"/>
      <c r="C44" s="54"/>
      <c r="D44" s="3" t="s">
        <v>18</v>
      </c>
      <c r="E44" s="4" t="s">
        <v>19</v>
      </c>
      <c r="F44" s="3" t="s">
        <v>18</v>
      </c>
      <c r="G44" s="4" t="s">
        <v>19</v>
      </c>
      <c r="H44" s="3" t="s">
        <v>18</v>
      </c>
      <c r="I44" s="4" t="s">
        <v>19</v>
      </c>
      <c r="J44" s="3" t="s">
        <v>18</v>
      </c>
      <c r="K44" s="4" t="s">
        <v>19</v>
      </c>
      <c r="L44" s="3" t="s">
        <v>18</v>
      </c>
      <c r="M44" s="4" t="s">
        <v>19</v>
      </c>
      <c r="N44" s="5" t="s">
        <v>20</v>
      </c>
      <c r="P44" s="3" t="s">
        <v>18</v>
      </c>
      <c r="Q44" s="4" t="s">
        <v>19</v>
      </c>
      <c r="R44" s="5" t="s">
        <v>20</v>
      </c>
      <c r="T44" s="3" t="s">
        <v>18</v>
      </c>
      <c r="U44" s="4" t="s">
        <v>19</v>
      </c>
      <c r="V44" s="5" t="s">
        <v>20</v>
      </c>
      <c r="X44" s="3" t="s">
        <v>18</v>
      </c>
      <c r="Y44" s="4" t="s">
        <v>19</v>
      </c>
      <c r="Z44" s="5" t="s">
        <v>20</v>
      </c>
      <c r="AA44" s="5"/>
      <c r="AB44" s="3" t="s">
        <v>18</v>
      </c>
      <c r="AC44" s="4" t="s">
        <v>19</v>
      </c>
      <c r="AD44" s="5" t="s">
        <v>20</v>
      </c>
      <c r="AE44" s="6"/>
      <c r="AF44" s="3" t="s">
        <v>18</v>
      </c>
      <c r="AG44" s="4" t="s">
        <v>19</v>
      </c>
      <c r="AH44" s="5" t="s">
        <v>20</v>
      </c>
      <c r="AJ44" s="3" t="s">
        <v>18</v>
      </c>
      <c r="AK44" s="4" t="s">
        <v>19</v>
      </c>
      <c r="AL44" s="5" t="s">
        <v>20</v>
      </c>
      <c r="AN44" s="7" t="s">
        <v>18</v>
      </c>
      <c r="AO44" s="8" t="s">
        <v>19</v>
      </c>
      <c r="AP44" s="9" t="s">
        <v>20</v>
      </c>
      <c r="AR44" s="7" t="s">
        <v>18</v>
      </c>
      <c r="AS44" s="8" t="s">
        <v>19</v>
      </c>
      <c r="AT44" s="9" t="s">
        <v>20</v>
      </c>
    </row>
    <row r="45" spans="2:46" ht="15">
      <c r="B45" s="10" t="s">
        <v>46</v>
      </c>
      <c r="C45" s="54">
        <v>0</v>
      </c>
      <c r="D45" s="26"/>
      <c r="E45" s="53">
        <v>1010.12</v>
      </c>
      <c r="F45" s="26"/>
      <c r="G45" s="27"/>
      <c r="H45" s="26"/>
      <c r="I45" s="27"/>
      <c r="J45" s="26"/>
      <c r="K45" s="53"/>
      <c r="L45" s="2">
        <f aca="true" t="shared" si="31" ref="L45:M49">D45+F45</f>
        <v>0</v>
      </c>
      <c r="M45" s="65">
        <f t="shared" si="31"/>
        <v>1010.12</v>
      </c>
      <c r="N45" s="66">
        <f>L45-M45</f>
        <v>-1010.12</v>
      </c>
      <c r="P45" s="2">
        <f aca="true" t="shared" si="32" ref="P45:Q51">L45+H45</f>
        <v>0</v>
      </c>
      <c r="Q45" s="18">
        <f t="shared" si="32"/>
        <v>1010.12</v>
      </c>
      <c r="R45" s="66">
        <f aca="true" t="shared" si="33" ref="R45:R51">P45-Q45</f>
        <v>-1010.12</v>
      </c>
      <c r="T45" s="17">
        <f aca="true" t="shared" si="34" ref="T45:T51">J45+P45</f>
        <v>0</v>
      </c>
      <c r="U45" s="18">
        <f aca="true" t="shared" si="35" ref="U45:U51">Q45+K45</f>
        <v>1010.12</v>
      </c>
      <c r="V45" s="19">
        <f aca="true" t="shared" si="36" ref="V45:V51">T45-U45</f>
        <v>-1010.12</v>
      </c>
      <c r="X45" s="2">
        <v>6286.5</v>
      </c>
      <c r="Y45" s="65">
        <v>7037.29</v>
      </c>
      <c r="Z45" s="66">
        <v>-750.79</v>
      </c>
      <c r="AA45" s="66"/>
      <c r="AB45" s="17">
        <v>6675.9</v>
      </c>
      <c r="AC45" s="18">
        <v>6760.59</v>
      </c>
      <c r="AD45" s="66">
        <v>-84.6900000000005</v>
      </c>
      <c r="AE45" s="66"/>
      <c r="AF45" s="17">
        <v>6675.9</v>
      </c>
      <c r="AG45" s="18">
        <v>6708.98</v>
      </c>
      <c r="AH45" s="66">
        <v>-33.0799999999999</v>
      </c>
      <c r="AJ45" s="17">
        <v>7401.9</v>
      </c>
      <c r="AK45" s="18">
        <v>6434.2</v>
      </c>
      <c r="AL45" s="66">
        <v>967.7</v>
      </c>
      <c r="AN45" s="20">
        <v>8073.7</v>
      </c>
      <c r="AO45" s="21">
        <v>6464.05</v>
      </c>
      <c r="AP45" s="22">
        <v>1609.65</v>
      </c>
      <c r="AR45" s="20">
        <v>6423</v>
      </c>
      <c r="AS45" s="21">
        <v>7192.71</v>
      </c>
      <c r="AT45" s="22">
        <v>-769.71</v>
      </c>
    </row>
    <row r="46" spans="2:46" ht="15">
      <c r="B46" s="10" t="s">
        <v>47</v>
      </c>
      <c r="C46" s="54">
        <f>D46+F46+H46+J46</f>
        <v>10173.1</v>
      </c>
      <c r="D46" s="26">
        <f aca="true" t="shared" si="37" ref="D46:K46">D47+D48</f>
        <v>2543.28</v>
      </c>
      <c r="E46" s="64">
        <f t="shared" si="37"/>
        <v>3002.9</v>
      </c>
      <c r="F46" s="26">
        <f t="shared" si="37"/>
        <v>2543.28</v>
      </c>
      <c r="G46" s="64">
        <f t="shared" si="37"/>
        <v>8699.14</v>
      </c>
      <c r="H46" s="26">
        <f t="shared" si="37"/>
        <v>2543.28</v>
      </c>
      <c r="I46" s="64">
        <f t="shared" si="37"/>
        <v>10148.05</v>
      </c>
      <c r="J46" s="26">
        <f t="shared" si="37"/>
        <v>2543.26</v>
      </c>
      <c r="K46" s="64">
        <f t="shared" si="37"/>
        <v>8830.94</v>
      </c>
      <c r="L46" s="2">
        <f t="shared" si="31"/>
        <v>5086.56</v>
      </c>
      <c r="M46" s="65">
        <f t="shared" si="31"/>
        <v>11702.039999999999</v>
      </c>
      <c r="N46" s="66">
        <f>L46-M46</f>
        <v>-6615.479999999999</v>
      </c>
      <c r="P46" s="2">
        <f t="shared" si="32"/>
        <v>7629.84</v>
      </c>
      <c r="Q46" s="18">
        <f t="shared" si="32"/>
        <v>21850.089999999997</v>
      </c>
      <c r="R46" s="66">
        <f t="shared" si="33"/>
        <v>-14220.249999999996</v>
      </c>
      <c r="T46" s="17">
        <f t="shared" si="34"/>
        <v>10173.1</v>
      </c>
      <c r="U46" s="18">
        <f t="shared" si="35"/>
        <v>30681.03</v>
      </c>
      <c r="V46" s="19">
        <f t="shared" si="36"/>
        <v>-20507.93</v>
      </c>
      <c r="X46" s="2">
        <v>1031.04</v>
      </c>
      <c r="Y46" s="65">
        <v>1074.56</v>
      </c>
      <c r="Z46" s="66">
        <v>-43.52</v>
      </c>
      <c r="AA46" s="66"/>
      <c r="AB46" s="17">
        <v>2778.01</v>
      </c>
      <c r="AC46" s="18">
        <v>2177.251</v>
      </c>
      <c r="AD46" s="66">
        <v>600.759</v>
      </c>
      <c r="AE46" s="66"/>
      <c r="AF46" s="17">
        <v>2661.51</v>
      </c>
      <c r="AG46" s="18">
        <v>2741.55</v>
      </c>
      <c r="AH46" s="66">
        <v>-80.04</v>
      </c>
      <c r="AJ46" s="17">
        <v>1254.97</v>
      </c>
      <c r="AK46" s="18">
        <v>2623.53</v>
      </c>
      <c r="AL46" s="66">
        <v>-1368.56</v>
      </c>
      <c r="AN46" s="20">
        <v>1303.57</v>
      </c>
      <c r="AO46" s="21">
        <v>2251.61</v>
      </c>
      <c r="AP46" s="22">
        <v>-948.04</v>
      </c>
      <c r="AR46" s="20">
        <v>980.4</v>
      </c>
      <c r="AS46" s="21">
        <v>1920.24</v>
      </c>
      <c r="AT46" s="22">
        <v>-939.84</v>
      </c>
    </row>
    <row r="47" spans="2:46" ht="15">
      <c r="B47" s="29" t="s">
        <v>48</v>
      </c>
      <c r="C47" s="69">
        <f>D47+F47+H47+J47</f>
        <v>0</v>
      </c>
      <c r="D47" s="70"/>
      <c r="E47" s="86">
        <v>207.98</v>
      </c>
      <c r="F47" s="70"/>
      <c r="G47" s="71">
        <v>253.31</v>
      </c>
      <c r="H47" s="70"/>
      <c r="I47" s="71">
        <v>84</v>
      </c>
      <c r="J47" s="70"/>
      <c r="K47" s="86">
        <v>179</v>
      </c>
      <c r="L47" s="72">
        <f t="shared" si="31"/>
        <v>0</v>
      </c>
      <c r="M47" s="73">
        <f t="shared" si="31"/>
        <v>461.28999999999996</v>
      </c>
      <c r="N47" s="74">
        <f>L47-M47</f>
        <v>-461.28999999999996</v>
      </c>
      <c r="O47" s="35"/>
      <c r="P47" s="72">
        <f t="shared" si="32"/>
        <v>0</v>
      </c>
      <c r="Q47" s="33">
        <f t="shared" si="32"/>
        <v>545.29</v>
      </c>
      <c r="R47" s="74">
        <f t="shared" si="33"/>
        <v>-545.29</v>
      </c>
      <c r="S47" s="35"/>
      <c r="T47" s="32">
        <f t="shared" si="34"/>
        <v>0</v>
      </c>
      <c r="U47" s="33">
        <f t="shared" si="35"/>
        <v>724.29</v>
      </c>
      <c r="V47" s="34">
        <f t="shared" si="36"/>
        <v>-724.29</v>
      </c>
      <c r="W47" s="36"/>
      <c r="X47" s="75">
        <v>526.1</v>
      </c>
      <c r="Y47" s="76">
        <v>574.03</v>
      </c>
      <c r="Z47" s="74">
        <v>-47.93</v>
      </c>
      <c r="AA47" s="77"/>
      <c r="AB47" s="37">
        <v>1252.1</v>
      </c>
      <c r="AC47" s="38">
        <v>1361.96</v>
      </c>
      <c r="AD47" s="77">
        <v>-109.86</v>
      </c>
      <c r="AE47" s="77"/>
      <c r="AF47" s="37">
        <v>1252.1</v>
      </c>
      <c r="AG47" s="38">
        <v>1509</v>
      </c>
      <c r="AH47" s="77">
        <v>-256.9</v>
      </c>
      <c r="AI47" s="36"/>
      <c r="AJ47" s="37">
        <v>526.15</v>
      </c>
      <c r="AK47" s="38">
        <v>1252.15</v>
      </c>
      <c r="AL47" s="77">
        <v>-726</v>
      </c>
      <c r="AM47" s="36"/>
      <c r="AN47" s="40">
        <v>682.13</v>
      </c>
      <c r="AO47" s="41">
        <v>1140.84</v>
      </c>
      <c r="AP47" s="42">
        <v>-458.71</v>
      </c>
      <c r="AR47" s="40">
        <v>666.95</v>
      </c>
      <c r="AS47" s="41">
        <v>1136.8</v>
      </c>
      <c r="AT47" s="42">
        <v>-469.85</v>
      </c>
    </row>
    <row r="48" spans="2:46" ht="15">
      <c r="B48" s="29" t="s">
        <v>49</v>
      </c>
      <c r="C48" s="69">
        <f>D48+F48+H48+J48</f>
        <v>10173.1</v>
      </c>
      <c r="D48" s="70">
        <v>2543.28</v>
      </c>
      <c r="E48" s="86">
        <v>2794.92</v>
      </c>
      <c r="F48" s="70">
        <v>2543.28</v>
      </c>
      <c r="G48" s="71">
        <v>8445.83</v>
      </c>
      <c r="H48" s="70">
        <v>2543.28</v>
      </c>
      <c r="I48" s="71">
        <v>10064.05</v>
      </c>
      <c r="J48" s="70">
        <v>2543.26</v>
      </c>
      <c r="K48" s="86">
        <v>8651.94</v>
      </c>
      <c r="L48" s="72">
        <f t="shared" si="31"/>
        <v>5086.56</v>
      </c>
      <c r="M48" s="73">
        <f t="shared" si="31"/>
        <v>11240.75</v>
      </c>
      <c r="N48" s="74">
        <f>L48-M48</f>
        <v>-6154.19</v>
      </c>
      <c r="O48" s="35"/>
      <c r="P48" s="72">
        <f t="shared" si="32"/>
        <v>7629.84</v>
      </c>
      <c r="Q48" s="33">
        <f t="shared" si="32"/>
        <v>21304.8</v>
      </c>
      <c r="R48" s="74">
        <f t="shared" si="33"/>
        <v>-13674.96</v>
      </c>
      <c r="S48" s="35"/>
      <c r="T48" s="32">
        <f t="shared" si="34"/>
        <v>10173.1</v>
      </c>
      <c r="U48" s="33">
        <f t="shared" si="35"/>
        <v>29956.739999999998</v>
      </c>
      <c r="V48" s="34">
        <f t="shared" si="36"/>
        <v>-19783.64</v>
      </c>
      <c r="W48" s="36"/>
      <c r="X48" s="75">
        <v>504.94</v>
      </c>
      <c r="Y48" s="76">
        <v>500.53</v>
      </c>
      <c r="Z48" s="74">
        <v>4.41000000000003</v>
      </c>
      <c r="AA48" s="77"/>
      <c r="AB48" s="37">
        <v>1525.91</v>
      </c>
      <c r="AC48" s="38">
        <v>815.291</v>
      </c>
      <c r="AD48" s="77">
        <v>710.619</v>
      </c>
      <c r="AE48" s="77"/>
      <c r="AF48" s="37">
        <v>1409.41</v>
      </c>
      <c r="AG48" s="38">
        <v>1232.55</v>
      </c>
      <c r="AH48" s="77">
        <v>176.86</v>
      </c>
      <c r="AI48" s="36"/>
      <c r="AJ48" s="37">
        <v>728.82</v>
      </c>
      <c r="AK48" s="38">
        <v>1371.38</v>
      </c>
      <c r="AL48" s="77">
        <v>-642.56</v>
      </c>
      <c r="AM48" s="36"/>
      <c r="AN48" s="40">
        <v>621.44</v>
      </c>
      <c r="AO48" s="41">
        <v>1110.77</v>
      </c>
      <c r="AP48" s="42">
        <v>-489.33</v>
      </c>
      <c r="AR48" s="40">
        <v>313.45</v>
      </c>
      <c r="AS48" s="41">
        <v>783.44</v>
      </c>
      <c r="AT48" s="42">
        <f>AR48-AS48</f>
        <v>-469.99000000000007</v>
      </c>
    </row>
    <row r="49" spans="2:46" ht="15">
      <c r="B49" s="10" t="s">
        <v>32</v>
      </c>
      <c r="C49" s="54">
        <f>D49+F49+H49+J49</f>
        <v>20.9</v>
      </c>
      <c r="D49" s="26">
        <v>5.22</v>
      </c>
      <c r="E49" s="64">
        <v>4.17</v>
      </c>
      <c r="F49" s="26">
        <v>5.22</v>
      </c>
      <c r="G49" s="64">
        <v>2.79</v>
      </c>
      <c r="H49" s="26">
        <v>5.22</v>
      </c>
      <c r="I49" s="64">
        <v>2.1</v>
      </c>
      <c r="J49" s="26">
        <v>5.24</v>
      </c>
      <c r="K49" s="87">
        <v>2.1</v>
      </c>
      <c r="L49" s="2">
        <f t="shared" si="31"/>
        <v>10.44</v>
      </c>
      <c r="M49" s="65">
        <f t="shared" si="31"/>
        <v>6.96</v>
      </c>
      <c r="N49" s="66">
        <f>L49-M49</f>
        <v>3.4799999999999995</v>
      </c>
      <c r="P49" s="2">
        <f t="shared" si="32"/>
        <v>15.66</v>
      </c>
      <c r="Q49" s="18">
        <f t="shared" si="32"/>
        <v>9.06</v>
      </c>
      <c r="R49" s="66">
        <f t="shared" si="33"/>
        <v>6.6</v>
      </c>
      <c r="T49" s="17">
        <f t="shared" si="34"/>
        <v>20.9</v>
      </c>
      <c r="U49" s="18">
        <f t="shared" si="35"/>
        <v>11.16</v>
      </c>
      <c r="V49" s="19">
        <f t="shared" si="36"/>
        <v>9.739999999999998</v>
      </c>
      <c r="X49" s="2">
        <v>8.25</v>
      </c>
      <c r="Y49" s="65">
        <v>16.95</v>
      </c>
      <c r="Z49" s="66">
        <v>-8.7</v>
      </c>
      <c r="AA49" s="66"/>
      <c r="AB49" s="17">
        <v>16.65</v>
      </c>
      <c r="AC49" s="18">
        <v>16.65</v>
      </c>
      <c r="AD49" s="66">
        <v>0</v>
      </c>
      <c r="AE49" s="66"/>
      <c r="AF49" s="17">
        <v>16.65</v>
      </c>
      <c r="AG49" s="18">
        <v>16.653</v>
      </c>
      <c r="AH49" s="66">
        <v>-0.00300000000000011</v>
      </c>
      <c r="AJ49" s="17">
        <v>16.68</v>
      </c>
      <c r="AK49" s="18">
        <v>16.65</v>
      </c>
      <c r="AL49" s="66">
        <v>0.0300000000000011</v>
      </c>
      <c r="AN49" s="20">
        <v>8.25</v>
      </c>
      <c r="AO49" s="21">
        <v>9.35</v>
      </c>
      <c r="AP49" s="22">
        <v>-1.1</v>
      </c>
      <c r="AR49" s="20">
        <v>7.8</v>
      </c>
      <c r="AS49" s="21">
        <v>9.55</v>
      </c>
      <c r="AT49" s="22">
        <v>-1.75</v>
      </c>
    </row>
    <row r="50" spans="2:46" ht="15">
      <c r="B50" s="10"/>
      <c r="C50" s="54"/>
      <c r="D50" s="26"/>
      <c r="E50" s="64"/>
      <c r="F50" s="26"/>
      <c r="G50" s="64"/>
      <c r="H50" s="26"/>
      <c r="I50" s="64"/>
      <c r="J50" s="26"/>
      <c r="K50" s="87"/>
      <c r="L50" s="2"/>
      <c r="M50" s="65"/>
      <c r="N50" s="66"/>
      <c r="P50" s="2">
        <f t="shared" si="32"/>
        <v>0</v>
      </c>
      <c r="Q50" s="18">
        <f t="shared" si="32"/>
        <v>0</v>
      </c>
      <c r="R50" s="66">
        <f t="shared" si="33"/>
        <v>0</v>
      </c>
      <c r="T50" s="17">
        <f t="shared" si="34"/>
        <v>0</v>
      </c>
      <c r="U50" s="18">
        <f t="shared" si="35"/>
        <v>0</v>
      </c>
      <c r="V50" s="19">
        <f t="shared" si="36"/>
        <v>0</v>
      </c>
      <c r="X50" s="2"/>
      <c r="Y50" s="65"/>
      <c r="Z50" s="66">
        <v>0</v>
      </c>
      <c r="AA50" s="66"/>
      <c r="AB50" s="17">
        <v>0</v>
      </c>
      <c r="AC50" s="18">
        <v>0</v>
      </c>
      <c r="AD50" s="66">
        <v>0</v>
      </c>
      <c r="AE50" s="66"/>
      <c r="AF50" s="17"/>
      <c r="AG50" s="18"/>
      <c r="AH50" s="66">
        <v>0</v>
      </c>
      <c r="AJ50" s="17">
        <v>0</v>
      </c>
      <c r="AK50" s="18">
        <v>0</v>
      </c>
      <c r="AL50" s="66">
        <v>0</v>
      </c>
      <c r="AN50" s="20"/>
      <c r="AO50" s="21"/>
      <c r="AP50" s="22">
        <v>0</v>
      </c>
      <c r="AR50" s="20"/>
      <c r="AS50" s="21"/>
      <c r="AT50" s="22">
        <v>0</v>
      </c>
    </row>
    <row r="51" spans="2:46" ht="15">
      <c r="B51" s="10" t="s">
        <v>33</v>
      </c>
      <c r="C51" s="54">
        <f>D51+F51+H51+J51</f>
        <v>10194</v>
      </c>
      <c r="D51" s="54">
        <f aca="true" t="shared" si="38" ref="D51:K51">D45+D46+D49</f>
        <v>2548.5</v>
      </c>
      <c r="E51" s="79">
        <f t="shared" si="38"/>
        <v>4017.19</v>
      </c>
      <c r="F51" s="54">
        <f t="shared" si="38"/>
        <v>2548.5</v>
      </c>
      <c r="G51" s="79">
        <f t="shared" si="38"/>
        <v>8701.93</v>
      </c>
      <c r="H51" s="54">
        <f t="shared" si="38"/>
        <v>2548.5</v>
      </c>
      <c r="I51" s="79">
        <f t="shared" si="38"/>
        <v>10150.15</v>
      </c>
      <c r="J51" s="54">
        <f t="shared" si="38"/>
        <v>2548.5</v>
      </c>
      <c r="K51" s="79">
        <f t="shared" si="38"/>
        <v>8833.04</v>
      </c>
      <c r="L51" s="20">
        <f>D51+F51</f>
        <v>5097</v>
      </c>
      <c r="M51" s="21">
        <f>E51+G51</f>
        <v>12719.12</v>
      </c>
      <c r="N51" s="83">
        <f>L51-M51</f>
        <v>-7622.120000000001</v>
      </c>
      <c r="P51" s="20">
        <f t="shared" si="32"/>
        <v>7645.5</v>
      </c>
      <c r="Q51" s="24">
        <f t="shared" si="32"/>
        <v>22869.27</v>
      </c>
      <c r="R51" s="83">
        <f t="shared" si="33"/>
        <v>-15223.77</v>
      </c>
      <c r="T51" s="23">
        <f t="shared" si="34"/>
        <v>10194</v>
      </c>
      <c r="U51" s="24">
        <f t="shared" si="35"/>
        <v>31702.31</v>
      </c>
      <c r="V51" s="59">
        <f t="shared" si="36"/>
        <v>-21508.31</v>
      </c>
      <c r="X51" s="20">
        <v>7325.79</v>
      </c>
      <c r="Y51" s="21">
        <v>8128.8</v>
      </c>
      <c r="Z51" s="66">
        <v>-803.01</v>
      </c>
      <c r="AA51" s="83"/>
      <c r="AB51" s="23">
        <v>9470.56</v>
      </c>
      <c r="AC51" s="24">
        <v>8954.491</v>
      </c>
      <c r="AD51" s="83">
        <v>516.069</v>
      </c>
      <c r="AE51" s="83"/>
      <c r="AF51" s="23">
        <v>9354.06</v>
      </c>
      <c r="AG51" s="24">
        <v>9467.183</v>
      </c>
      <c r="AH51" s="83">
        <v>-113.123</v>
      </c>
      <c r="AJ51" s="23">
        <v>8673.55</v>
      </c>
      <c r="AK51" s="24">
        <v>9074.38</v>
      </c>
      <c r="AL51" s="83">
        <v>-400.83</v>
      </c>
      <c r="AN51" s="20">
        <v>9385.52</v>
      </c>
      <c r="AO51" s="21">
        <v>8725.01</v>
      </c>
      <c r="AP51" s="22">
        <v>660.51</v>
      </c>
      <c r="AR51" s="20">
        <v>7411.2</v>
      </c>
      <c r="AS51" s="21">
        <v>9122.5</v>
      </c>
      <c r="AT51" s="22">
        <v>-1711.3</v>
      </c>
    </row>
    <row r="52" spans="3:36" ht="14.25">
      <c r="C52" s="60"/>
      <c r="D52" s="60"/>
      <c r="E52" s="60"/>
      <c r="F52" s="60"/>
      <c r="G52" s="60"/>
      <c r="H52" s="60"/>
      <c r="I52" s="60"/>
      <c r="J52" s="60"/>
      <c r="K52" s="60"/>
      <c r="L52" s="2"/>
      <c r="M52" s="12"/>
      <c r="T52" s="88">
        <v>0</v>
      </c>
      <c r="AB52" s="88">
        <v>9470.56</v>
      </c>
      <c r="AJ52" s="88"/>
    </row>
    <row r="53" spans="2:13" ht="14.25">
      <c r="B53" t="s">
        <v>57</v>
      </c>
      <c r="L53" s="2"/>
      <c r="M53" s="12"/>
    </row>
    <row r="54" ht="14.25">
      <c r="M54" s="12"/>
    </row>
  </sheetData>
  <sheetProtection/>
  <mergeCells count="58">
    <mergeCell ref="X43:Z43"/>
    <mergeCell ref="AF43:AH43"/>
    <mergeCell ref="AJ43:AL43"/>
    <mergeCell ref="AN43:AP43"/>
    <mergeCell ref="AR43:AT43"/>
    <mergeCell ref="AB43:AD43"/>
    <mergeCell ref="AR33:AT33"/>
    <mergeCell ref="B43:C43"/>
    <mergeCell ref="D43:E43"/>
    <mergeCell ref="F43:G43"/>
    <mergeCell ref="H43:I43"/>
    <mergeCell ref="J43:K43"/>
    <mergeCell ref="L43:N43"/>
    <mergeCell ref="P43:R43"/>
    <mergeCell ref="T43:V43"/>
    <mergeCell ref="AN33:AP33"/>
    <mergeCell ref="AJ23:AL23"/>
    <mergeCell ref="AN23:AP23"/>
    <mergeCell ref="T33:V33"/>
    <mergeCell ref="X33:Z33"/>
    <mergeCell ref="AB33:AD33"/>
    <mergeCell ref="AR23:AT23"/>
    <mergeCell ref="B33:C33"/>
    <mergeCell ref="D33:E33"/>
    <mergeCell ref="F33:G33"/>
    <mergeCell ref="H33:I33"/>
    <mergeCell ref="J33:K33"/>
    <mergeCell ref="L33:N33"/>
    <mergeCell ref="P33:R33"/>
    <mergeCell ref="AF33:AH33"/>
    <mergeCell ref="AJ33:AL33"/>
    <mergeCell ref="B7:C7"/>
    <mergeCell ref="B23:C23"/>
    <mergeCell ref="D23:E23"/>
    <mergeCell ref="F23:G23"/>
    <mergeCell ref="AB23:AD23"/>
    <mergeCell ref="AF23:AH23"/>
    <mergeCell ref="H23:I23"/>
    <mergeCell ref="J23:K23"/>
    <mergeCell ref="T4:V4"/>
    <mergeCell ref="X4:Z4"/>
    <mergeCell ref="T23:V23"/>
    <mergeCell ref="X23:Z23"/>
    <mergeCell ref="L23:N23"/>
    <mergeCell ref="P23:R23"/>
    <mergeCell ref="AJ4:AL4"/>
    <mergeCell ref="D5:E5"/>
    <mergeCell ref="F5:G5"/>
    <mergeCell ref="H5:I5"/>
    <mergeCell ref="J5:K5"/>
    <mergeCell ref="L4:N4"/>
    <mergeCell ref="P4:R4"/>
    <mergeCell ref="B2:J2"/>
    <mergeCell ref="B4:B6"/>
    <mergeCell ref="C4:C6"/>
    <mergeCell ref="D4:K4"/>
    <mergeCell ref="AB4:AD4"/>
    <mergeCell ref="AF4:AH4"/>
  </mergeCells>
  <printOptions/>
  <pageMargins left="0" right="0" top="0.20039370078740204" bottom="0.16023622047244107" header="0" footer="0"/>
  <pageSetup fitToHeight="0" fitToWidth="0" horizontalDpi="600" verticalDpi="600" orientation="portrait" pageOrder="overThenDown" paperSize="9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J1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09765625" style="0" customWidth="1"/>
    <col min="2" max="2" width="5" style="0" customWidth="1"/>
    <col min="3" max="3" width="19.8984375" style="0" customWidth="1"/>
    <col min="4" max="4" width="11.09765625" style="0" customWidth="1"/>
    <col min="5" max="10" width="10.69921875" style="0" customWidth="1"/>
  </cols>
  <sheetData>
    <row r="4" spans="2:10" ht="14.25">
      <c r="B4" s="89"/>
      <c r="C4" s="90"/>
      <c r="D4" s="91"/>
      <c r="E4" s="92"/>
      <c r="F4" s="92"/>
      <c r="G4" s="92"/>
      <c r="H4" s="92"/>
      <c r="I4" s="92"/>
      <c r="J4" s="93"/>
    </row>
    <row r="5" spans="2:10" ht="14.25">
      <c r="B5" s="94"/>
      <c r="C5" s="95"/>
      <c r="D5" s="96"/>
      <c r="E5" s="97"/>
      <c r="F5" s="97"/>
      <c r="G5" s="97"/>
      <c r="H5" s="98"/>
      <c r="I5" s="98"/>
      <c r="J5" s="93"/>
    </row>
    <row r="6" spans="2:10" ht="14.25">
      <c r="B6" s="94"/>
      <c r="C6" s="99"/>
      <c r="D6" s="96"/>
      <c r="E6" s="97"/>
      <c r="F6" s="100"/>
      <c r="G6" s="97"/>
      <c r="H6" s="98"/>
      <c r="I6" s="98"/>
      <c r="J6" s="93"/>
    </row>
    <row r="7" spans="2:10" ht="14.25">
      <c r="B7" s="94"/>
      <c r="C7" s="99"/>
      <c r="D7" s="101"/>
      <c r="E7" s="102"/>
      <c r="F7" s="102"/>
      <c r="G7" s="102"/>
      <c r="H7" s="92"/>
      <c r="I7" s="92"/>
      <c r="J7" s="93"/>
    </row>
    <row r="8" spans="2:10" ht="14.25">
      <c r="B8" s="94"/>
      <c r="C8" s="99"/>
      <c r="D8" s="103"/>
      <c r="E8" s="104"/>
      <c r="F8" s="104"/>
      <c r="G8" s="104"/>
      <c r="H8" s="103"/>
      <c r="I8" s="103"/>
      <c r="J8" s="93"/>
    </row>
    <row r="9" spans="2:10" ht="14.25">
      <c r="B9" s="94"/>
      <c r="C9" s="99"/>
      <c r="D9" s="103"/>
      <c r="E9" s="104"/>
      <c r="F9" s="104"/>
      <c r="G9" s="104"/>
      <c r="H9" s="103"/>
      <c r="I9" s="103"/>
      <c r="J9" s="93"/>
    </row>
    <row r="10" spans="2:10" ht="14.25">
      <c r="B10" s="94"/>
      <c r="C10" s="99"/>
      <c r="D10" s="103"/>
      <c r="E10" s="104"/>
      <c r="F10" s="104"/>
      <c r="G10" s="104"/>
      <c r="H10" s="103"/>
      <c r="I10" s="103"/>
      <c r="J10" s="93"/>
    </row>
    <row r="11" spans="2:10" ht="14.25">
      <c r="B11" s="94"/>
      <c r="C11" s="99"/>
      <c r="D11" s="103"/>
      <c r="E11" s="104"/>
      <c r="F11" s="104"/>
      <c r="G11" s="105"/>
      <c r="H11" s="103"/>
      <c r="I11" s="103"/>
      <c r="J11" s="93"/>
    </row>
    <row r="12" spans="2:10" ht="14.25">
      <c r="B12" s="94"/>
      <c r="C12" s="99"/>
      <c r="D12" s="103"/>
      <c r="E12" s="104"/>
      <c r="F12" s="104"/>
      <c r="G12" s="106"/>
      <c r="H12" s="103"/>
      <c r="I12" s="103"/>
      <c r="J12" s="93"/>
    </row>
    <row r="13" spans="2:10" ht="14.25">
      <c r="B13" s="94"/>
      <c r="C13" s="99"/>
      <c r="D13" s="101"/>
      <c r="E13" s="107"/>
      <c r="F13" s="107"/>
      <c r="G13" s="107"/>
      <c r="H13" s="92"/>
      <c r="I13" s="92"/>
      <c r="J13" s="93"/>
    </row>
    <row r="14" spans="2:10" ht="14.25">
      <c r="B14" s="94"/>
      <c r="C14" s="99"/>
      <c r="D14" s="101"/>
      <c r="E14" s="107"/>
      <c r="F14" s="107"/>
      <c r="G14" s="107"/>
      <c r="H14" s="108"/>
      <c r="I14" s="92"/>
      <c r="J14" s="93"/>
    </row>
    <row r="15" spans="2:10" ht="14.25">
      <c r="B15" s="94"/>
      <c r="C15" s="99"/>
      <c r="D15" s="109"/>
      <c r="E15" s="110"/>
      <c r="F15" s="110"/>
      <c r="G15" s="111"/>
      <c r="H15" s="112"/>
      <c r="I15" s="112"/>
      <c r="J15" s="93"/>
    </row>
    <row r="16" spans="2:10" ht="14.25">
      <c r="B16" s="113"/>
      <c r="C16" s="113"/>
      <c r="D16" s="113"/>
      <c r="E16" s="113"/>
      <c r="F16" s="113"/>
      <c r="G16" s="113"/>
      <c r="H16" s="113"/>
      <c r="I16" s="113"/>
      <c r="J16" s="93"/>
    </row>
  </sheetData>
  <sheetProtection/>
  <printOptions/>
  <pageMargins left="0" right="0" top="0.20039370078740204" bottom="0.16023622047244107" header="0" footer="0"/>
  <pageSetup fitToHeight="0" fitToWidth="0" orientation="portrait" pageOrder="overThenDown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1617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МСВ</dc:creator>
  <cp:keywords/>
  <dc:description/>
  <cp:lastModifiedBy>Пользователь</cp:lastModifiedBy>
  <cp:lastPrinted>2014-01-22T10:50:33Z</cp:lastPrinted>
  <dcterms:created xsi:type="dcterms:W3CDTF">2013-07-01T11:03:39Z</dcterms:created>
  <dcterms:modified xsi:type="dcterms:W3CDTF">2014-01-31T06:01:40Z</dcterms:modified>
  <cp:category/>
  <cp:version/>
  <cp:contentType/>
  <cp:contentStatus/>
  <cp:revision>93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Поле 1">
    <vt:lpwstr/>
  </property>
  <property fmtid="{D5CDD505-2E9C-101B-9397-08002B2CF9AE}" pid="3" name="Поле 2">
    <vt:lpwstr/>
  </property>
  <property fmtid="{D5CDD505-2E9C-101B-9397-08002B2CF9AE}" pid="4" name="Поле 3">
    <vt:lpwstr/>
  </property>
  <property fmtid="{D5CDD505-2E9C-101B-9397-08002B2CF9AE}" pid="5" name="Поле 4">
    <vt:lpwstr/>
  </property>
</Properties>
</file>